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405" windowWidth="20775" windowHeight="91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O160" i="1"/>
  <c r="N160"/>
  <c r="P160" s="1"/>
  <c r="K160"/>
  <c r="J160"/>
  <c r="L160" s="1"/>
  <c r="G160"/>
  <c r="S160" s="1"/>
  <c r="F160"/>
  <c r="R160" s="1"/>
  <c r="T160" s="1"/>
  <c r="O159"/>
  <c r="N159"/>
  <c r="P159" s="1"/>
  <c r="K159"/>
  <c r="J159"/>
  <c r="L159" s="1"/>
  <c r="G159"/>
  <c r="S159" s="1"/>
  <c r="F159"/>
  <c r="H159" s="1"/>
  <c r="O156"/>
  <c r="N156"/>
  <c r="P156" s="1"/>
  <c r="K156"/>
  <c r="J156"/>
  <c r="L156" s="1"/>
  <c r="G156"/>
  <c r="S156" s="1"/>
  <c r="F156"/>
  <c r="H156" s="1"/>
  <c r="O155"/>
  <c r="N155"/>
  <c r="P155" s="1"/>
  <c r="K155"/>
  <c r="J155"/>
  <c r="L155" s="1"/>
  <c r="G155"/>
  <c r="S155" s="1"/>
  <c r="U155" s="1"/>
  <c r="F155"/>
  <c r="R155" s="1"/>
  <c r="O154"/>
  <c r="N154"/>
  <c r="P154" s="1"/>
  <c r="K154"/>
  <c r="J154"/>
  <c r="L154" s="1"/>
  <c r="G154"/>
  <c r="S154" s="1"/>
  <c r="F154"/>
  <c r="H154" s="1"/>
  <c r="O153"/>
  <c r="N153"/>
  <c r="P153" s="1"/>
  <c r="K153"/>
  <c r="J153"/>
  <c r="L153" s="1"/>
  <c r="G153"/>
  <c r="S153" s="1"/>
  <c r="U153" s="1"/>
  <c r="F153"/>
  <c r="R153" s="1"/>
  <c r="O152"/>
  <c r="N152"/>
  <c r="P152" s="1"/>
  <c r="K152"/>
  <c r="J152"/>
  <c r="L152" s="1"/>
  <c r="G152"/>
  <c r="S152" s="1"/>
  <c r="F152"/>
  <c r="H152" s="1"/>
  <c r="O151"/>
  <c r="N151"/>
  <c r="P151" s="1"/>
  <c r="K151"/>
  <c r="J151"/>
  <c r="L151" s="1"/>
  <c r="G151"/>
  <c r="S151" s="1"/>
  <c r="U151" s="1"/>
  <c r="F151"/>
  <c r="R151" s="1"/>
  <c r="O150"/>
  <c r="N150"/>
  <c r="P150" s="1"/>
  <c r="K150"/>
  <c r="J150"/>
  <c r="L150" s="1"/>
  <c r="G150"/>
  <c r="S150" s="1"/>
  <c r="F150"/>
  <c r="H150" s="1"/>
  <c r="O149"/>
  <c r="N149"/>
  <c r="P149" s="1"/>
  <c r="K149"/>
  <c r="J149"/>
  <c r="L149" s="1"/>
  <c r="G149"/>
  <c r="S149" s="1"/>
  <c r="F149"/>
  <c r="R149" s="1"/>
  <c r="T149" s="1"/>
  <c r="O148"/>
  <c r="N148"/>
  <c r="P148" s="1"/>
  <c r="K148"/>
  <c r="J148"/>
  <c r="L148" s="1"/>
  <c r="G148"/>
  <c r="S148" s="1"/>
  <c r="F148"/>
  <c r="H148" s="1"/>
  <c r="O147"/>
  <c r="N147"/>
  <c r="P147" s="1"/>
  <c r="K147"/>
  <c r="J147"/>
  <c r="L147" s="1"/>
  <c r="G147"/>
  <c r="S147" s="1"/>
  <c r="F147"/>
  <c r="R147" s="1"/>
  <c r="T147" s="1"/>
  <c r="O146"/>
  <c r="N146"/>
  <c r="P146" s="1"/>
  <c r="K146"/>
  <c r="J146"/>
  <c r="L146" s="1"/>
  <c r="G146"/>
  <c r="S146" s="1"/>
  <c r="F146"/>
  <c r="H146" s="1"/>
  <c r="O145"/>
  <c r="N145"/>
  <c r="P145" s="1"/>
  <c r="K145"/>
  <c r="J145"/>
  <c r="L145" s="1"/>
  <c r="G145"/>
  <c r="S145" s="1"/>
  <c r="F145"/>
  <c r="R145" s="1"/>
  <c r="T145" s="1"/>
  <c r="O144"/>
  <c r="N144"/>
  <c r="P144" s="1"/>
  <c r="K144"/>
  <c r="J144"/>
  <c r="L144" s="1"/>
  <c r="G144"/>
  <c r="S144" s="1"/>
  <c r="F144"/>
  <c r="H144" s="1"/>
  <c r="O143"/>
  <c r="N143"/>
  <c r="P143" s="1"/>
  <c r="K143"/>
  <c r="J143"/>
  <c r="L143" s="1"/>
  <c r="G143"/>
  <c r="S143" s="1"/>
  <c r="F143"/>
  <c r="R143" s="1"/>
  <c r="T143" s="1"/>
  <c r="O142"/>
  <c r="N142"/>
  <c r="P142" s="1"/>
  <c r="K142"/>
  <c r="J142"/>
  <c r="L142" s="1"/>
  <c r="G142"/>
  <c r="S142" s="1"/>
  <c r="F142"/>
  <c r="H142" s="1"/>
  <c r="O141"/>
  <c r="N141"/>
  <c r="P141" s="1"/>
  <c r="K141"/>
  <c r="J141"/>
  <c r="L141" s="1"/>
  <c r="G141"/>
  <c r="S141" s="1"/>
  <c r="F141"/>
  <c r="R141" s="1"/>
  <c r="T141" s="1"/>
  <c r="O140"/>
  <c r="O157" s="1"/>
  <c r="N140"/>
  <c r="P140" s="1"/>
  <c r="K140"/>
  <c r="K157" s="1"/>
  <c r="J140"/>
  <c r="J157" s="1"/>
  <c r="G140"/>
  <c r="G157" s="1"/>
  <c r="F140"/>
  <c r="H140" s="1"/>
  <c r="O139"/>
  <c r="N139"/>
  <c r="K139"/>
  <c r="J139"/>
  <c r="G139"/>
  <c r="F139"/>
  <c r="Q137"/>
  <c r="M137"/>
  <c r="I137"/>
  <c r="O136"/>
  <c r="N136"/>
  <c r="P136" s="1"/>
  <c r="K136"/>
  <c r="J136"/>
  <c r="L136" s="1"/>
  <c r="G136"/>
  <c r="S136" s="1"/>
  <c r="F136"/>
  <c r="H136" s="1"/>
  <c r="O135"/>
  <c r="N135"/>
  <c r="P135" s="1"/>
  <c r="K135"/>
  <c r="J135"/>
  <c r="L135" s="1"/>
  <c r="G135"/>
  <c r="S135" s="1"/>
  <c r="U135" s="1"/>
  <c r="F135"/>
  <c r="R135" s="1"/>
  <c r="O134"/>
  <c r="N134"/>
  <c r="P134" s="1"/>
  <c r="K134"/>
  <c r="J134"/>
  <c r="L134" s="1"/>
  <c r="G134"/>
  <c r="S134" s="1"/>
  <c r="F134"/>
  <c r="H134" s="1"/>
  <c r="O133"/>
  <c r="N133"/>
  <c r="K133"/>
  <c r="J133"/>
  <c r="G133"/>
  <c r="F133"/>
  <c r="O132"/>
  <c r="N132"/>
  <c r="K132"/>
  <c r="J132"/>
  <c r="G132"/>
  <c r="F132"/>
  <c r="O131"/>
  <c r="N131"/>
  <c r="P131" s="1"/>
  <c r="K131"/>
  <c r="J131"/>
  <c r="L131" s="1"/>
  <c r="G131"/>
  <c r="S131" s="1"/>
  <c r="U131" s="1"/>
  <c r="F131"/>
  <c r="R131" s="1"/>
  <c r="O130"/>
  <c r="N130"/>
  <c r="P130" s="1"/>
  <c r="K130"/>
  <c r="J130"/>
  <c r="L130" s="1"/>
  <c r="G130"/>
  <c r="S130" s="1"/>
  <c r="F130"/>
  <c r="H130" s="1"/>
  <c r="O129"/>
  <c r="N129"/>
  <c r="P129" s="1"/>
  <c r="K129"/>
  <c r="J129"/>
  <c r="L129" s="1"/>
  <c r="G129"/>
  <c r="S129" s="1"/>
  <c r="U129" s="1"/>
  <c r="F129"/>
  <c r="R129" s="1"/>
  <c r="O128"/>
  <c r="N128"/>
  <c r="K128"/>
  <c r="J128"/>
  <c r="G128"/>
  <c r="F128"/>
  <c r="O127"/>
  <c r="N127"/>
  <c r="K127"/>
  <c r="J127"/>
  <c r="G127"/>
  <c r="F127"/>
  <c r="O126"/>
  <c r="N126"/>
  <c r="P126" s="1"/>
  <c r="K126"/>
  <c r="J126"/>
  <c r="L126" s="1"/>
  <c r="G126"/>
  <c r="S126" s="1"/>
  <c r="F126"/>
  <c r="H126" s="1"/>
  <c r="O125"/>
  <c r="N125"/>
  <c r="P125" s="1"/>
  <c r="K125"/>
  <c r="J125"/>
  <c r="L125" s="1"/>
  <c r="G125"/>
  <c r="S125" s="1"/>
  <c r="F125"/>
  <c r="R125" s="1"/>
  <c r="T125" s="1"/>
  <c r="O124"/>
  <c r="N124"/>
  <c r="P124" s="1"/>
  <c r="K124"/>
  <c r="J124"/>
  <c r="L124" s="1"/>
  <c r="G124"/>
  <c r="S124" s="1"/>
  <c r="F124"/>
  <c r="H124" s="1"/>
  <c r="O123"/>
  <c r="N123"/>
  <c r="K123"/>
  <c r="J123"/>
  <c r="G123"/>
  <c r="F123"/>
  <c r="O122"/>
  <c r="N122"/>
  <c r="K122"/>
  <c r="J122"/>
  <c r="G122"/>
  <c r="F122"/>
  <c r="O121"/>
  <c r="N121"/>
  <c r="P121" s="1"/>
  <c r="K121"/>
  <c r="J121"/>
  <c r="L121" s="1"/>
  <c r="G121"/>
  <c r="S121" s="1"/>
  <c r="F121"/>
  <c r="R121" s="1"/>
  <c r="T121" s="1"/>
  <c r="O120"/>
  <c r="N120"/>
  <c r="P120" s="1"/>
  <c r="K120"/>
  <c r="J120"/>
  <c r="L120" s="1"/>
  <c r="G120"/>
  <c r="S120" s="1"/>
  <c r="F120"/>
  <c r="H120" s="1"/>
  <c r="O119"/>
  <c r="N119"/>
  <c r="P119" s="1"/>
  <c r="K119"/>
  <c r="J119"/>
  <c r="L119" s="1"/>
  <c r="G119"/>
  <c r="S119" s="1"/>
  <c r="U119" s="1"/>
  <c r="F119"/>
  <c r="R119" s="1"/>
  <c r="T119" s="1"/>
  <c r="O118"/>
  <c r="N118"/>
  <c r="P118" s="1"/>
  <c r="K118"/>
  <c r="J118"/>
  <c r="L118" s="1"/>
  <c r="G118"/>
  <c r="S118" s="1"/>
  <c r="F118"/>
  <c r="H118" s="1"/>
  <c r="O117"/>
  <c r="N117"/>
  <c r="K117"/>
  <c r="J117"/>
  <c r="G117"/>
  <c r="F117"/>
  <c r="O116"/>
  <c r="N116"/>
  <c r="K116"/>
  <c r="J116"/>
  <c r="G116"/>
  <c r="F116"/>
  <c r="O115"/>
  <c r="N115"/>
  <c r="P115" s="1"/>
  <c r="K115"/>
  <c r="J115"/>
  <c r="L115" s="1"/>
  <c r="G115"/>
  <c r="S115" s="1"/>
  <c r="U115" s="1"/>
  <c r="F115"/>
  <c r="R115" s="1"/>
  <c r="O114"/>
  <c r="N114"/>
  <c r="P114" s="1"/>
  <c r="K114"/>
  <c r="J114"/>
  <c r="L114" s="1"/>
  <c r="G114"/>
  <c r="S114" s="1"/>
  <c r="F114"/>
  <c r="H114" s="1"/>
  <c r="O113"/>
  <c r="N113"/>
  <c r="P113" s="1"/>
  <c r="K113"/>
  <c r="J113"/>
  <c r="L113" s="1"/>
  <c r="G113"/>
  <c r="S113" s="1"/>
  <c r="U113" s="1"/>
  <c r="F113"/>
  <c r="R113" s="1"/>
  <c r="O112"/>
  <c r="N112"/>
  <c r="P112" s="1"/>
  <c r="K112"/>
  <c r="J112"/>
  <c r="L112" s="1"/>
  <c r="G112"/>
  <c r="S112" s="1"/>
  <c r="F112"/>
  <c r="H112" s="1"/>
  <c r="O111"/>
  <c r="N111"/>
  <c r="P111" s="1"/>
  <c r="K111"/>
  <c r="J111"/>
  <c r="L111" s="1"/>
  <c r="G111"/>
  <c r="S111" s="1"/>
  <c r="F111"/>
  <c r="R111" s="1"/>
  <c r="T111" s="1"/>
  <c r="O110"/>
  <c r="N110"/>
  <c r="P110" s="1"/>
  <c r="K110"/>
  <c r="J110"/>
  <c r="L110" s="1"/>
  <c r="G110"/>
  <c r="S110" s="1"/>
  <c r="F110"/>
  <c r="H110" s="1"/>
  <c r="O109"/>
  <c r="N109"/>
  <c r="P109" s="1"/>
  <c r="K109"/>
  <c r="J109"/>
  <c r="L109" s="1"/>
  <c r="G109"/>
  <c r="S109" s="1"/>
  <c r="F109"/>
  <c r="R109" s="1"/>
  <c r="T109" s="1"/>
  <c r="O108"/>
  <c r="O137" s="1"/>
  <c r="N108"/>
  <c r="P108" s="1"/>
  <c r="K108"/>
  <c r="K137" s="1"/>
  <c r="J108"/>
  <c r="J137" s="1"/>
  <c r="G108"/>
  <c r="G137" s="1"/>
  <c r="F108"/>
  <c r="H108" s="1"/>
  <c r="P107"/>
  <c r="L107"/>
  <c r="H107"/>
  <c r="Q106"/>
  <c r="O106"/>
  <c r="N106"/>
  <c r="M106"/>
  <c r="K106"/>
  <c r="J106"/>
  <c r="I106"/>
  <c r="G106"/>
  <c r="F106"/>
  <c r="O105"/>
  <c r="N105"/>
  <c r="K105"/>
  <c r="J105"/>
  <c r="G105"/>
  <c r="F105"/>
  <c r="Q104"/>
  <c r="M104"/>
  <c r="I104"/>
  <c r="O103"/>
  <c r="N103"/>
  <c r="P103" s="1"/>
  <c r="K103"/>
  <c r="J103"/>
  <c r="L103" s="1"/>
  <c r="G103"/>
  <c r="S103" s="1"/>
  <c r="F103"/>
  <c r="H103" s="1"/>
  <c r="O102"/>
  <c r="N102"/>
  <c r="P102" s="1"/>
  <c r="K102"/>
  <c r="J102"/>
  <c r="L102" s="1"/>
  <c r="G102"/>
  <c r="S102" s="1"/>
  <c r="F102"/>
  <c r="R102" s="1"/>
  <c r="T102" s="1"/>
  <c r="O101"/>
  <c r="N101"/>
  <c r="P101" s="1"/>
  <c r="K101"/>
  <c r="J101"/>
  <c r="L101" s="1"/>
  <c r="G101"/>
  <c r="S101" s="1"/>
  <c r="F101"/>
  <c r="H101" s="1"/>
  <c r="O100"/>
  <c r="N100"/>
  <c r="K100"/>
  <c r="J100"/>
  <c r="G100"/>
  <c r="F100"/>
  <c r="O99"/>
  <c r="N99"/>
  <c r="K99"/>
  <c r="J99"/>
  <c r="G99"/>
  <c r="F99"/>
  <c r="O98"/>
  <c r="N98"/>
  <c r="P98" s="1"/>
  <c r="K98"/>
  <c r="J98"/>
  <c r="L98" s="1"/>
  <c r="G98"/>
  <c r="S98" s="1"/>
  <c r="F98"/>
  <c r="R98" s="1"/>
  <c r="T98" s="1"/>
  <c r="O97"/>
  <c r="N97"/>
  <c r="P97" s="1"/>
  <c r="K97"/>
  <c r="J97"/>
  <c r="L97" s="1"/>
  <c r="G97"/>
  <c r="S97" s="1"/>
  <c r="F97"/>
  <c r="H97" s="1"/>
  <c r="O96"/>
  <c r="N96"/>
  <c r="P96" s="1"/>
  <c r="K96"/>
  <c r="J96"/>
  <c r="L96" s="1"/>
  <c r="G96"/>
  <c r="S96" s="1"/>
  <c r="F96"/>
  <c r="R96" s="1"/>
  <c r="T96" s="1"/>
  <c r="O95"/>
  <c r="N95"/>
  <c r="P95" s="1"/>
  <c r="K95"/>
  <c r="J95"/>
  <c r="L95" s="1"/>
  <c r="G95"/>
  <c r="S95" s="1"/>
  <c r="F95"/>
  <c r="H95" s="1"/>
  <c r="O94"/>
  <c r="N94"/>
  <c r="P94" s="1"/>
  <c r="K94"/>
  <c r="J94"/>
  <c r="L94" s="1"/>
  <c r="G94"/>
  <c r="S94" s="1"/>
  <c r="F94"/>
  <c r="R94" s="1"/>
  <c r="T94" s="1"/>
  <c r="O93"/>
  <c r="N93"/>
  <c r="P93" s="1"/>
  <c r="K93"/>
  <c r="J93"/>
  <c r="L93" s="1"/>
  <c r="G93"/>
  <c r="S93" s="1"/>
  <c r="F93"/>
  <c r="H93" s="1"/>
  <c r="O92"/>
  <c r="N92"/>
  <c r="P92" s="1"/>
  <c r="K92"/>
  <c r="J92"/>
  <c r="L92" s="1"/>
  <c r="G92"/>
  <c r="S92" s="1"/>
  <c r="F92"/>
  <c r="R92" s="1"/>
  <c r="T92" s="1"/>
  <c r="O91"/>
  <c r="N91"/>
  <c r="K91"/>
  <c r="J91"/>
  <c r="G91"/>
  <c r="F91"/>
  <c r="O90"/>
  <c r="N90"/>
  <c r="K90"/>
  <c r="J90"/>
  <c r="G90"/>
  <c r="F90"/>
  <c r="O89"/>
  <c r="N89"/>
  <c r="P89" s="1"/>
  <c r="K89"/>
  <c r="J89"/>
  <c r="L89" s="1"/>
  <c r="G89"/>
  <c r="S89" s="1"/>
  <c r="F89"/>
  <c r="H89" s="1"/>
  <c r="O88"/>
  <c r="N88"/>
  <c r="P88" s="1"/>
  <c r="K88"/>
  <c r="J88"/>
  <c r="L88" s="1"/>
  <c r="G88"/>
  <c r="S88" s="1"/>
  <c r="F88"/>
  <c r="R88" s="1"/>
  <c r="T88" s="1"/>
  <c r="O87"/>
  <c r="N87"/>
  <c r="P87" s="1"/>
  <c r="K87"/>
  <c r="J87"/>
  <c r="L87" s="1"/>
  <c r="G87"/>
  <c r="S87" s="1"/>
  <c r="F87"/>
  <c r="H87" s="1"/>
  <c r="O86"/>
  <c r="N86"/>
  <c r="P86" s="1"/>
  <c r="K86"/>
  <c r="J86"/>
  <c r="L86" s="1"/>
  <c r="G86"/>
  <c r="S86" s="1"/>
  <c r="F86"/>
  <c r="R86" s="1"/>
  <c r="T86" s="1"/>
  <c r="O85"/>
  <c r="O104" s="1"/>
  <c r="N85"/>
  <c r="P85" s="1"/>
  <c r="K85"/>
  <c r="K104" s="1"/>
  <c r="J85"/>
  <c r="J104" s="1"/>
  <c r="G85"/>
  <c r="G104" s="1"/>
  <c r="F85"/>
  <c r="H85" s="1"/>
  <c r="P84"/>
  <c r="L84"/>
  <c r="H84"/>
  <c r="Q83"/>
  <c r="O83"/>
  <c r="N83"/>
  <c r="M83"/>
  <c r="K83"/>
  <c r="J83"/>
  <c r="I83"/>
  <c r="G83"/>
  <c r="F83"/>
  <c r="O82"/>
  <c r="N82"/>
  <c r="K82"/>
  <c r="J82"/>
  <c r="G82"/>
  <c r="F82"/>
  <c r="Q81"/>
  <c r="M81"/>
  <c r="I81"/>
  <c r="O80"/>
  <c r="N80"/>
  <c r="P80" s="1"/>
  <c r="K80"/>
  <c r="J80"/>
  <c r="L80" s="1"/>
  <c r="G80"/>
  <c r="S80" s="1"/>
  <c r="F80"/>
  <c r="H80" s="1"/>
  <c r="O79"/>
  <c r="N79"/>
  <c r="P79" s="1"/>
  <c r="K79"/>
  <c r="J79"/>
  <c r="L79" s="1"/>
  <c r="G79"/>
  <c r="S79" s="1"/>
  <c r="U79" s="1"/>
  <c r="F79"/>
  <c r="R79" s="1"/>
  <c r="T79" s="1"/>
  <c r="O78"/>
  <c r="N78"/>
  <c r="P78" s="1"/>
  <c r="K78"/>
  <c r="J78"/>
  <c r="G78"/>
  <c r="F78"/>
  <c r="R78" s="1"/>
  <c r="O77"/>
  <c r="N77"/>
  <c r="P77" s="1"/>
  <c r="K77"/>
  <c r="J77"/>
  <c r="L77" s="1"/>
  <c r="G77"/>
  <c r="S77" s="1"/>
  <c r="F77"/>
  <c r="R77" s="1"/>
  <c r="T77" s="1"/>
  <c r="O76"/>
  <c r="N76"/>
  <c r="P76" s="1"/>
  <c r="K76"/>
  <c r="J76"/>
  <c r="L76" s="1"/>
  <c r="G76"/>
  <c r="S76" s="1"/>
  <c r="F76"/>
  <c r="H76" s="1"/>
  <c r="O75"/>
  <c r="N75"/>
  <c r="P75" s="1"/>
  <c r="K75"/>
  <c r="J75"/>
  <c r="L75" s="1"/>
  <c r="G75"/>
  <c r="S75" s="1"/>
  <c r="U75" s="1"/>
  <c r="F75"/>
  <c r="R75" s="1"/>
  <c r="O74"/>
  <c r="N74"/>
  <c r="K74"/>
  <c r="J74"/>
  <c r="G74"/>
  <c r="F74"/>
  <c r="O73"/>
  <c r="N73"/>
  <c r="K73"/>
  <c r="J73"/>
  <c r="G73"/>
  <c r="F73"/>
  <c r="O72"/>
  <c r="N72"/>
  <c r="P72" s="1"/>
  <c r="K72"/>
  <c r="J72"/>
  <c r="L72" s="1"/>
  <c r="G72"/>
  <c r="S72" s="1"/>
  <c r="F72"/>
  <c r="H72" s="1"/>
  <c r="O71"/>
  <c r="N71"/>
  <c r="P71" s="1"/>
  <c r="K71"/>
  <c r="J71"/>
  <c r="L71" s="1"/>
  <c r="G71"/>
  <c r="S71" s="1"/>
  <c r="U71" s="1"/>
  <c r="F71"/>
  <c r="R71" s="1"/>
  <c r="T71" s="1"/>
  <c r="O70"/>
  <c r="N70"/>
  <c r="P70" s="1"/>
  <c r="K70"/>
  <c r="J70"/>
  <c r="L70" s="1"/>
  <c r="G70"/>
  <c r="S70" s="1"/>
  <c r="F70"/>
  <c r="H70" s="1"/>
  <c r="O69"/>
  <c r="N69"/>
  <c r="P69" s="1"/>
  <c r="K69"/>
  <c r="J69"/>
  <c r="L69" s="1"/>
  <c r="G69"/>
  <c r="S69" s="1"/>
  <c r="F69"/>
  <c r="R69" s="1"/>
  <c r="T69" s="1"/>
  <c r="O68"/>
  <c r="N68"/>
  <c r="P68" s="1"/>
  <c r="K68"/>
  <c r="J68"/>
  <c r="L68" s="1"/>
  <c r="G68"/>
  <c r="S68" s="1"/>
  <c r="F68"/>
  <c r="H68" s="1"/>
  <c r="O67"/>
  <c r="N67"/>
  <c r="K67"/>
  <c r="J67"/>
  <c r="G67"/>
  <c r="F67"/>
  <c r="O66"/>
  <c r="N66"/>
  <c r="K66"/>
  <c r="J66"/>
  <c r="G66"/>
  <c r="F66"/>
  <c r="O65"/>
  <c r="N65"/>
  <c r="P65" s="1"/>
  <c r="K65"/>
  <c r="J65"/>
  <c r="L65" s="1"/>
  <c r="G65"/>
  <c r="S65" s="1"/>
  <c r="F65"/>
  <c r="R65" s="1"/>
  <c r="T65" s="1"/>
  <c r="O64"/>
  <c r="N64"/>
  <c r="P64" s="1"/>
  <c r="K64"/>
  <c r="J64"/>
  <c r="L64" s="1"/>
  <c r="G64"/>
  <c r="S64" s="1"/>
  <c r="F64"/>
  <c r="H64" s="1"/>
  <c r="O63"/>
  <c r="N63"/>
  <c r="P63" s="1"/>
  <c r="K63"/>
  <c r="J63"/>
  <c r="L63" s="1"/>
  <c r="G63"/>
  <c r="S63" s="1"/>
  <c r="F63"/>
  <c r="R63" s="1"/>
  <c r="T63" s="1"/>
  <c r="O62"/>
  <c r="N62"/>
  <c r="P62" s="1"/>
  <c r="K62"/>
  <c r="J62"/>
  <c r="L62" s="1"/>
  <c r="G62"/>
  <c r="S62" s="1"/>
  <c r="F62"/>
  <c r="H62" s="1"/>
  <c r="O61"/>
  <c r="N61"/>
  <c r="K61"/>
  <c r="J61"/>
  <c r="G61"/>
  <c r="F61"/>
  <c r="O60"/>
  <c r="N60"/>
  <c r="K60"/>
  <c r="J60"/>
  <c r="G60"/>
  <c r="F60"/>
  <c r="O59"/>
  <c r="N59"/>
  <c r="P59" s="1"/>
  <c r="K59"/>
  <c r="J59"/>
  <c r="L59" s="1"/>
  <c r="G59"/>
  <c r="S59" s="1"/>
  <c r="F59"/>
  <c r="R59" s="1"/>
  <c r="T59" s="1"/>
  <c r="O58"/>
  <c r="N58"/>
  <c r="P58" s="1"/>
  <c r="K58"/>
  <c r="J58"/>
  <c r="L58" s="1"/>
  <c r="G58"/>
  <c r="S58" s="1"/>
  <c r="F58"/>
  <c r="H58" s="1"/>
  <c r="O57"/>
  <c r="N57"/>
  <c r="P57" s="1"/>
  <c r="K57"/>
  <c r="J57"/>
  <c r="L57" s="1"/>
  <c r="G57"/>
  <c r="S57" s="1"/>
  <c r="F57"/>
  <c r="R57" s="1"/>
  <c r="T57" s="1"/>
  <c r="O56"/>
  <c r="N56"/>
  <c r="P56" s="1"/>
  <c r="K56"/>
  <c r="J56"/>
  <c r="L56" s="1"/>
  <c r="G56"/>
  <c r="S56" s="1"/>
  <c r="F56"/>
  <c r="H56" s="1"/>
  <c r="O55"/>
  <c r="O81" s="1"/>
  <c r="N55"/>
  <c r="N81" s="1"/>
  <c r="K55"/>
  <c r="K81" s="1"/>
  <c r="J55"/>
  <c r="J81" s="1"/>
  <c r="G55"/>
  <c r="G81" s="1"/>
  <c r="F55"/>
  <c r="F81" s="1"/>
  <c r="P54"/>
  <c r="L54"/>
  <c r="H54"/>
  <c r="Q53"/>
  <c r="O53"/>
  <c r="N53"/>
  <c r="M53"/>
  <c r="K53"/>
  <c r="J53"/>
  <c r="I53"/>
  <c r="G53"/>
  <c r="F53"/>
  <c r="Q51"/>
  <c r="Q162" s="1"/>
  <c r="M51"/>
  <c r="M162" s="1"/>
  <c r="I51"/>
  <c r="I162" s="1"/>
  <c r="O50"/>
  <c r="N50"/>
  <c r="P50" s="1"/>
  <c r="K50"/>
  <c r="J50"/>
  <c r="L50" s="1"/>
  <c r="G50"/>
  <c r="S50" s="1"/>
  <c r="U50" s="1"/>
  <c r="F50"/>
  <c r="R50" s="1"/>
  <c r="O49"/>
  <c r="N49"/>
  <c r="P49" s="1"/>
  <c r="K49"/>
  <c r="J49"/>
  <c r="L49" s="1"/>
  <c r="G49"/>
  <c r="S49" s="1"/>
  <c r="F49"/>
  <c r="H49" s="1"/>
  <c r="O48"/>
  <c r="N48"/>
  <c r="K48"/>
  <c r="J48"/>
  <c r="G48"/>
  <c r="F48"/>
  <c r="O47"/>
  <c r="N47"/>
  <c r="K47"/>
  <c r="J47"/>
  <c r="G47"/>
  <c r="F47"/>
  <c r="O46"/>
  <c r="N46"/>
  <c r="P46" s="1"/>
  <c r="K46"/>
  <c r="J46"/>
  <c r="L46" s="1"/>
  <c r="G46"/>
  <c r="S46" s="1"/>
  <c r="U46" s="1"/>
  <c r="F46"/>
  <c r="R46" s="1"/>
  <c r="O45"/>
  <c r="N45"/>
  <c r="P45" s="1"/>
  <c r="K45"/>
  <c r="J45"/>
  <c r="L45" s="1"/>
  <c r="G45"/>
  <c r="S45" s="1"/>
  <c r="F45"/>
  <c r="H45" s="1"/>
  <c r="O44"/>
  <c r="N44"/>
  <c r="P44" s="1"/>
  <c r="K44"/>
  <c r="J44"/>
  <c r="L44" s="1"/>
  <c r="G44"/>
  <c r="S44" s="1"/>
  <c r="U44" s="1"/>
  <c r="F44"/>
  <c r="R44" s="1"/>
  <c r="O43"/>
  <c r="N43"/>
  <c r="P43" s="1"/>
  <c r="K43"/>
  <c r="J43"/>
  <c r="L43" s="1"/>
  <c r="G43"/>
  <c r="S43" s="1"/>
  <c r="F43"/>
  <c r="H43" s="1"/>
  <c r="O42"/>
  <c r="N42"/>
  <c r="P42" s="1"/>
  <c r="K42"/>
  <c r="J42"/>
  <c r="L42" s="1"/>
  <c r="G42"/>
  <c r="S42" s="1"/>
  <c r="F42"/>
  <c r="R42" s="1"/>
  <c r="T42" s="1"/>
  <c r="O41"/>
  <c r="N41"/>
  <c r="P41" s="1"/>
  <c r="K41"/>
  <c r="J41"/>
  <c r="L41" s="1"/>
  <c r="G41"/>
  <c r="S41" s="1"/>
  <c r="F41"/>
  <c r="H41" s="1"/>
  <c r="O40"/>
  <c r="N40"/>
  <c r="P40" s="1"/>
  <c r="K40"/>
  <c r="J40"/>
  <c r="L40" s="1"/>
  <c r="G40"/>
  <c r="S40" s="1"/>
  <c r="F40"/>
  <c r="R40" s="1"/>
  <c r="T40" s="1"/>
  <c r="O39"/>
  <c r="N39"/>
  <c r="P39" s="1"/>
  <c r="K39"/>
  <c r="J39"/>
  <c r="L39" s="1"/>
  <c r="G39"/>
  <c r="S39" s="1"/>
  <c r="F39"/>
  <c r="H39" s="1"/>
  <c r="O38"/>
  <c r="N38"/>
  <c r="P38" s="1"/>
  <c r="K38"/>
  <c r="J38"/>
  <c r="L38" s="1"/>
  <c r="G38"/>
  <c r="S38" s="1"/>
  <c r="F38"/>
  <c r="R38" s="1"/>
  <c r="T38" s="1"/>
  <c r="O37"/>
  <c r="N37"/>
  <c r="P37" s="1"/>
  <c r="K37"/>
  <c r="J37"/>
  <c r="L37" s="1"/>
  <c r="G37"/>
  <c r="S37" s="1"/>
  <c r="F37"/>
  <c r="H37" s="1"/>
  <c r="O36"/>
  <c r="N36"/>
  <c r="P36" s="1"/>
  <c r="K36"/>
  <c r="J36"/>
  <c r="L36" s="1"/>
  <c r="G36"/>
  <c r="S36" s="1"/>
  <c r="F36"/>
  <c r="R36" s="1"/>
  <c r="T36" s="1"/>
  <c r="O35"/>
  <c r="N35"/>
  <c r="P35" s="1"/>
  <c r="K35"/>
  <c r="J35"/>
  <c r="L35" s="1"/>
  <c r="G35"/>
  <c r="S35" s="1"/>
  <c r="F35"/>
  <c r="H35" s="1"/>
  <c r="O34"/>
  <c r="N34"/>
  <c r="K34"/>
  <c r="J34"/>
  <c r="G34"/>
  <c r="F34"/>
  <c r="O33"/>
  <c r="N33"/>
  <c r="K33"/>
  <c r="J33"/>
  <c r="G33"/>
  <c r="F33"/>
  <c r="O32"/>
  <c r="N32"/>
  <c r="P32" s="1"/>
  <c r="K32"/>
  <c r="J32"/>
  <c r="L32" s="1"/>
  <c r="G32"/>
  <c r="S32" s="1"/>
  <c r="U32" s="1"/>
  <c r="F32"/>
  <c r="R32" s="1"/>
  <c r="O31"/>
  <c r="N31"/>
  <c r="P31" s="1"/>
  <c r="K31"/>
  <c r="J31"/>
  <c r="L31" s="1"/>
  <c r="G31"/>
  <c r="S31" s="1"/>
  <c r="F31"/>
  <c r="H31" s="1"/>
  <c r="O30"/>
  <c r="N30"/>
  <c r="P30" s="1"/>
  <c r="K30"/>
  <c r="J30"/>
  <c r="L30" s="1"/>
  <c r="G30"/>
  <c r="S30" s="1"/>
  <c r="F30"/>
  <c r="R30" s="1"/>
  <c r="T30" s="1"/>
  <c r="O29"/>
  <c r="N29"/>
  <c r="P29" s="1"/>
  <c r="K29"/>
  <c r="J29"/>
  <c r="L29" s="1"/>
  <c r="G29"/>
  <c r="S29" s="1"/>
  <c r="F29"/>
  <c r="H29" s="1"/>
  <c r="O28"/>
  <c r="N28"/>
  <c r="K28"/>
  <c r="J28"/>
  <c r="G28"/>
  <c r="F28"/>
  <c r="O27"/>
  <c r="N27"/>
  <c r="K27"/>
  <c r="J27"/>
  <c r="G27"/>
  <c r="F27"/>
  <c r="O26"/>
  <c r="N26"/>
  <c r="P26" s="1"/>
  <c r="K26"/>
  <c r="J26"/>
  <c r="L26" s="1"/>
  <c r="G26"/>
  <c r="S26" s="1"/>
  <c r="F26"/>
  <c r="R26" s="1"/>
  <c r="T26" s="1"/>
  <c r="O25"/>
  <c r="N25"/>
  <c r="P25" s="1"/>
  <c r="K25"/>
  <c r="J25"/>
  <c r="L25" s="1"/>
  <c r="G25"/>
  <c r="S25" s="1"/>
  <c r="F25"/>
  <c r="H25" s="1"/>
  <c r="O24"/>
  <c r="N24"/>
  <c r="P24" s="1"/>
  <c r="K24"/>
  <c r="J24"/>
  <c r="L24" s="1"/>
  <c r="G24"/>
  <c r="S24" s="1"/>
  <c r="F24"/>
  <c r="R24" s="1"/>
  <c r="T24" s="1"/>
  <c r="O23"/>
  <c r="N23"/>
  <c r="K23"/>
  <c r="J23"/>
  <c r="G23"/>
  <c r="F23"/>
  <c r="O22"/>
  <c r="N22"/>
  <c r="K22"/>
  <c r="J22"/>
  <c r="G22"/>
  <c r="F22"/>
  <c r="O21"/>
  <c r="N21"/>
  <c r="P21" s="1"/>
  <c r="K21"/>
  <c r="J21"/>
  <c r="L21" s="1"/>
  <c r="G21"/>
  <c r="S21" s="1"/>
  <c r="F21"/>
  <c r="H21" s="1"/>
  <c r="O20"/>
  <c r="N20"/>
  <c r="P20" s="1"/>
  <c r="K20"/>
  <c r="J20"/>
  <c r="L20" s="1"/>
  <c r="G20"/>
  <c r="S20" s="1"/>
  <c r="F20"/>
  <c r="R20" s="1"/>
  <c r="T20" s="1"/>
  <c r="O19"/>
  <c r="N19"/>
  <c r="K19"/>
  <c r="J19"/>
  <c r="G19"/>
  <c r="F19"/>
  <c r="O18"/>
  <c r="N18"/>
  <c r="K18"/>
  <c r="J18"/>
  <c r="G18"/>
  <c r="F18"/>
  <c r="O17"/>
  <c r="N17"/>
  <c r="P17" s="1"/>
  <c r="K17"/>
  <c r="J17"/>
  <c r="L17" s="1"/>
  <c r="G17"/>
  <c r="S17" s="1"/>
  <c r="F17"/>
  <c r="H17" s="1"/>
  <c r="O16"/>
  <c r="N16"/>
  <c r="P16" s="1"/>
  <c r="K16"/>
  <c r="J16"/>
  <c r="L16" s="1"/>
  <c r="G16"/>
  <c r="S16" s="1"/>
  <c r="F16"/>
  <c r="R16" s="1"/>
  <c r="T16" s="1"/>
  <c r="O15"/>
  <c r="N15"/>
  <c r="P15" s="1"/>
  <c r="K15"/>
  <c r="J15"/>
  <c r="L15" s="1"/>
  <c r="G15"/>
  <c r="S15" s="1"/>
  <c r="F15"/>
  <c r="H15" s="1"/>
  <c r="O14"/>
  <c r="N14"/>
  <c r="P14" s="1"/>
  <c r="K14"/>
  <c r="J14"/>
  <c r="L14" s="1"/>
  <c r="G14"/>
  <c r="S14" s="1"/>
  <c r="F14"/>
  <c r="R14" s="1"/>
  <c r="T14" s="1"/>
  <c r="O13"/>
  <c r="O51" s="1"/>
  <c r="N13"/>
  <c r="N51" s="1"/>
  <c r="K13"/>
  <c r="K51" s="1"/>
  <c r="J13"/>
  <c r="J51" s="1"/>
  <c r="G13"/>
  <c r="S13" s="1"/>
  <c r="F13"/>
  <c r="F51" s="1"/>
  <c r="P12"/>
  <c r="L12"/>
  <c r="H12"/>
  <c r="Q11"/>
  <c r="O11"/>
  <c r="N11"/>
  <c r="M11"/>
  <c r="K11"/>
  <c r="J11"/>
  <c r="I11"/>
  <c r="G11"/>
  <c r="F11"/>
  <c r="P9"/>
  <c r="L9"/>
  <c r="H9"/>
  <c r="O8"/>
  <c r="N8"/>
  <c r="K8"/>
  <c r="J8"/>
  <c r="G8"/>
  <c r="S8" s="1"/>
  <c r="F8"/>
  <c r="S11" l="1"/>
  <c r="S51"/>
  <c r="U14"/>
  <c r="U16"/>
  <c r="U20"/>
  <c r="U24"/>
  <c r="U26"/>
  <c r="U30"/>
  <c r="U36"/>
  <c r="U38"/>
  <c r="U40"/>
  <c r="U42"/>
  <c r="T75"/>
  <c r="T32"/>
  <c r="T44"/>
  <c r="T46"/>
  <c r="T50"/>
  <c r="U57"/>
  <c r="U59"/>
  <c r="U63"/>
  <c r="U65"/>
  <c r="U69"/>
  <c r="U77"/>
  <c r="P137"/>
  <c r="P106"/>
  <c r="H8"/>
  <c r="K162"/>
  <c r="P8"/>
  <c r="L13"/>
  <c r="R13"/>
  <c r="U13" s="1"/>
  <c r="H14"/>
  <c r="R15"/>
  <c r="T15" s="1"/>
  <c r="H16"/>
  <c r="R17"/>
  <c r="T17" s="1"/>
  <c r="H20"/>
  <c r="R21"/>
  <c r="T21" s="1"/>
  <c r="H24"/>
  <c r="R25"/>
  <c r="T25" s="1"/>
  <c r="H26"/>
  <c r="R29"/>
  <c r="T29" s="1"/>
  <c r="H30"/>
  <c r="R31"/>
  <c r="T31" s="1"/>
  <c r="H32"/>
  <c r="R35"/>
  <c r="T35" s="1"/>
  <c r="H36"/>
  <c r="R37"/>
  <c r="T37" s="1"/>
  <c r="H38"/>
  <c r="R39"/>
  <c r="T39" s="1"/>
  <c r="H40"/>
  <c r="R41"/>
  <c r="T41" s="1"/>
  <c r="H42"/>
  <c r="R43"/>
  <c r="T43" s="1"/>
  <c r="H44"/>
  <c r="R45"/>
  <c r="T45" s="1"/>
  <c r="H46"/>
  <c r="R49"/>
  <c r="T49" s="1"/>
  <c r="H50"/>
  <c r="G51"/>
  <c r="H55"/>
  <c r="P55"/>
  <c r="S55"/>
  <c r="R56"/>
  <c r="T56" s="1"/>
  <c r="H57"/>
  <c r="R58"/>
  <c r="T58" s="1"/>
  <c r="H59"/>
  <c r="R62"/>
  <c r="T62" s="1"/>
  <c r="H63"/>
  <c r="R64"/>
  <c r="T64" s="1"/>
  <c r="H65"/>
  <c r="R68"/>
  <c r="T68" s="1"/>
  <c r="H69"/>
  <c r="R70"/>
  <c r="T70" s="1"/>
  <c r="H71"/>
  <c r="R72"/>
  <c r="T72" s="1"/>
  <c r="H75"/>
  <c r="R76"/>
  <c r="T76" s="1"/>
  <c r="H77"/>
  <c r="S78"/>
  <c r="U78" s="1"/>
  <c r="L78"/>
  <c r="U86"/>
  <c r="U88"/>
  <c r="U92"/>
  <c r="U94"/>
  <c r="U96"/>
  <c r="U98"/>
  <c r="U102"/>
  <c r="T113"/>
  <c r="T115"/>
  <c r="T129"/>
  <c r="T131"/>
  <c r="T135"/>
  <c r="U141"/>
  <c r="U143"/>
  <c r="U145"/>
  <c r="U147"/>
  <c r="U149"/>
  <c r="U160"/>
  <c r="P104"/>
  <c r="P83"/>
  <c r="P157"/>
  <c r="P139"/>
  <c r="G162"/>
  <c r="G164" s="1"/>
  <c r="J162"/>
  <c r="L8"/>
  <c r="O162"/>
  <c r="R8"/>
  <c r="H13"/>
  <c r="P13"/>
  <c r="L55"/>
  <c r="R55"/>
  <c r="T78"/>
  <c r="H78"/>
  <c r="U109"/>
  <c r="U111"/>
  <c r="U121"/>
  <c r="U125"/>
  <c r="T151"/>
  <c r="T153"/>
  <c r="T155"/>
  <c r="H79"/>
  <c r="R80"/>
  <c r="T80" s="1"/>
  <c r="L85"/>
  <c r="R85"/>
  <c r="H86"/>
  <c r="H104" s="1"/>
  <c r="R87"/>
  <c r="T87" s="1"/>
  <c r="H88"/>
  <c r="R89"/>
  <c r="T89" s="1"/>
  <c r="H92"/>
  <c r="R93"/>
  <c r="T93" s="1"/>
  <c r="H94"/>
  <c r="R95"/>
  <c r="T95" s="1"/>
  <c r="H96"/>
  <c r="R97"/>
  <c r="T97" s="1"/>
  <c r="H98"/>
  <c r="R101"/>
  <c r="T101" s="1"/>
  <c r="H102"/>
  <c r="R103"/>
  <c r="T103" s="1"/>
  <c r="F104"/>
  <c r="F162" s="1"/>
  <c r="F164" s="1"/>
  <c r="H164" s="1"/>
  <c r="N104"/>
  <c r="N162" s="1"/>
  <c r="L108"/>
  <c r="R108"/>
  <c r="H109"/>
  <c r="H137" s="1"/>
  <c r="R110"/>
  <c r="T110" s="1"/>
  <c r="H111"/>
  <c r="R112"/>
  <c r="T112" s="1"/>
  <c r="H113"/>
  <c r="R114"/>
  <c r="T114" s="1"/>
  <c r="H115"/>
  <c r="R118"/>
  <c r="T118" s="1"/>
  <c r="H119"/>
  <c r="R120"/>
  <c r="T120" s="1"/>
  <c r="H121"/>
  <c r="R124"/>
  <c r="T124" s="1"/>
  <c r="H125"/>
  <c r="R126"/>
  <c r="T126" s="1"/>
  <c r="H129"/>
  <c r="R130"/>
  <c r="T130" s="1"/>
  <c r="H131"/>
  <c r="R134"/>
  <c r="T134" s="1"/>
  <c r="H135"/>
  <c r="R136"/>
  <c r="T136" s="1"/>
  <c r="F137"/>
  <c r="N137"/>
  <c r="L140"/>
  <c r="R140"/>
  <c r="H141"/>
  <c r="H157" s="1"/>
  <c r="R142"/>
  <c r="T142" s="1"/>
  <c r="H143"/>
  <c r="R144"/>
  <c r="T144" s="1"/>
  <c r="H145"/>
  <c r="R146"/>
  <c r="T146" s="1"/>
  <c r="H147"/>
  <c r="R148"/>
  <c r="T148" s="1"/>
  <c r="H149"/>
  <c r="R150"/>
  <c r="T150" s="1"/>
  <c r="H151"/>
  <c r="R152"/>
  <c r="T152" s="1"/>
  <c r="H153"/>
  <c r="R154"/>
  <c r="T154" s="1"/>
  <c r="H155"/>
  <c r="R156"/>
  <c r="T156" s="1"/>
  <c r="F157"/>
  <c r="N157"/>
  <c r="R159"/>
  <c r="T159" s="1"/>
  <c r="H160"/>
  <c r="S85"/>
  <c r="S108"/>
  <c r="S140"/>
  <c r="R157" l="1"/>
  <c r="R139"/>
  <c r="T140"/>
  <c r="U140"/>
  <c r="S157"/>
  <c r="U157" s="1"/>
  <c r="S139"/>
  <c r="U139" s="1"/>
  <c r="S104"/>
  <c r="U85"/>
  <c r="S83"/>
  <c r="L157"/>
  <c r="L139"/>
  <c r="L137"/>
  <c r="L106"/>
  <c r="L104"/>
  <c r="L83"/>
  <c r="L81"/>
  <c r="L53"/>
  <c r="H51"/>
  <c r="H11"/>
  <c r="S81"/>
  <c r="U55"/>
  <c r="S53"/>
  <c r="H81"/>
  <c r="H53"/>
  <c r="L51"/>
  <c r="L11"/>
  <c r="U136"/>
  <c r="U130"/>
  <c r="U118"/>
  <c r="U112"/>
  <c r="U110"/>
  <c r="U80"/>
  <c r="H139"/>
  <c r="H83"/>
  <c r="U156"/>
  <c r="U152"/>
  <c r="U103"/>
  <c r="U101"/>
  <c r="U97"/>
  <c r="U95"/>
  <c r="U93"/>
  <c r="U89"/>
  <c r="U87"/>
  <c r="H162"/>
  <c r="H106"/>
  <c r="U72"/>
  <c r="U45"/>
  <c r="U31"/>
  <c r="U29"/>
  <c r="U25"/>
  <c r="U21"/>
  <c r="U17"/>
  <c r="U15"/>
  <c r="S137"/>
  <c r="U137" s="1"/>
  <c r="U108"/>
  <c r="S106"/>
  <c r="U106" s="1"/>
  <c r="R137"/>
  <c r="T108"/>
  <c r="R106"/>
  <c r="R104"/>
  <c r="T85"/>
  <c r="R83"/>
  <c r="R81"/>
  <c r="T55"/>
  <c r="R53"/>
  <c r="P51"/>
  <c r="P11"/>
  <c r="T8"/>
  <c r="P81"/>
  <c r="P53"/>
  <c r="R51"/>
  <c r="U51" s="1"/>
  <c r="T13"/>
  <c r="R11"/>
  <c r="U134"/>
  <c r="U126"/>
  <c r="U124"/>
  <c r="U120"/>
  <c r="U114"/>
  <c r="L162"/>
  <c r="U159"/>
  <c r="U154"/>
  <c r="U150"/>
  <c r="U148"/>
  <c r="U146"/>
  <c r="U144"/>
  <c r="U142"/>
  <c r="P162"/>
  <c r="U76"/>
  <c r="U70"/>
  <c r="U68"/>
  <c r="U64"/>
  <c r="U62"/>
  <c r="U58"/>
  <c r="U56"/>
  <c r="U49"/>
  <c r="U43"/>
  <c r="U41"/>
  <c r="U39"/>
  <c r="U37"/>
  <c r="U35"/>
  <c r="U11"/>
  <c r="U8"/>
  <c r="T51" l="1"/>
  <c r="T11"/>
  <c r="T104"/>
  <c r="T83"/>
  <c r="T157"/>
  <c r="T139"/>
  <c r="S162"/>
  <c r="U83"/>
  <c r="U104"/>
  <c r="T81"/>
  <c r="T162" s="1"/>
  <c r="T164" s="1"/>
  <c r="T53"/>
  <c r="T137"/>
  <c r="T106"/>
  <c r="R162"/>
  <c r="U53"/>
  <c r="U81"/>
  <c r="U162" l="1"/>
</calcChain>
</file>

<file path=xl/comments1.xml><?xml version="1.0" encoding="utf-8"?>
<comments xmlns="http://schemas.openxmlformats.org/spreadsheetml/2006/main">
  <authors>
    <author>Administrator</author>
  </authors>
  <commentList>
    <comment ref="E3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includes LDDAP</t>
        </r>
      </text>
    </comment>
  </commentList>
</comments>
</file>

<file path=xl/sharedStrings.xml><?xml version="1.0" encoding="utf-8"?>
<sst xmlns="http://schemas.openxmlformats.org/spreadsheetml/2006/main" count="166" uniqueCount="155">
  <si>
    <t>Department of Health</t>
  </si>
  <si>
    <t>Consolidated Status of MDS Utilization</t>
  </si>
  <si>
    <t>As of September 30, 2016</t>
  </si>
  <si>
    <t>AGENCY</t>
  </si>
  <si>
    <t>REGULAR MDS</t>
  </si>
  <si>
    <t>N T C A</t>
  </si>
  <si>
    <t>ACCOUNTS PAYABLE MDS</t>
  </si>
  <si>
    <t>T O T A L</t>
  </si>
  <si>
    <t>% of Disbursement</t>
  </si>
  <si>
    <t>NCA
RECEIVED</t>
  </si>
  <si>
    <t>DISBURSEMENTS</t>
  </si>
  <si>
    <t>UNUTILIZED
BALANCE</t>
  </si>
  <si>
    <t>NTCA
RECEIVED</t>
  </si>
  <si>
    <t>RECEIPTS</t>
  </si>
  <si>
    <t>Central Office</t>
  </si>
  <si>
    <t>Operation of Centers for Health Development</t>
  </si>
  <si>
    <t xml:space="preserve">NCR &amp; SOUTHERN LUZON CLUSTER/METRO MANILA HOSPITALS </t>
  </si>
  <si>
    <t>1. Metro Manila (CHD NCR)</t>
  </si>
  <si>
    <t>CHD NCR</t>
  </si>
  <si>
    <t xml:space="preserve">1. Valenzuela Medical Center </t>
  </si>
  <si>
    <t>2. Las Piñas General Hospital and Satellite Trauma Center, Secondary, Las Pinas Metro Manila</t>
  </si>
  <si>
    <t>3. San Lorenzo Ruiz Special Hospital for Women, Malabon</t>
  </si>
  <si>
    <t>4. Dr. Jose N. Rodriguez Memorial Hospital, Sanitaria, Tala, Quezon City</t>
  </si>
  <si>
    <t>2. Calabarzon (CHD 4-A)</t>
  </si>
  <si>
    <t>CHD 4-A - Calabarzon</t>
  </si>
  <si>
    <t>1. Batangas Medical Center, Tertiary- Regional, Batangas City</t>
  </si>
  <si>
    <t>3. Mimaropa (CHD 4-B)</t>
  </si>
  <si>
    <t>CHD 4-B - Mimaropa</t>
  </si>
  <si>
    <t>1. Culion Sanitarium and Balala Hospital, Sanitaria, Culion, Palawan</t>
  </si>
  <si>
    <t>2. Ospital ng Palawan, Tertiary, Puerto Princesa, Palawan.</t>
  </si>
  <si>
    <t>4. Bicol (CHD 5)</t>
  </si>
  <si>
    <t>CHD 5 - Bicol</t>
  </si>
  <si>
    <t>1. Bicol Medical Center, Tertiary-Medical Center, Naga City</t>
  </si>
  <si>
    <t>2. Bicol Regional Training and Teaching Hospital, Tertiary-Regional,  Legazpi City</t>
  </si>
  <si>
    <t>3. Bicol Sanitarium, Sanitaria, Cabusao, Camarines Sur</t>
  </si>
  <si>
    <t>5. Metro Manila Hospitals</t>
  </si>
  <si>
    <t xml:space="preserve">     1. Amang Rodriguez Medical Center</t>
  </si>
  <si>
    <t xml:space="preserve">     2. East Avenue Medical Center</t>
  </si>
  <si>
    <t xml:space="preserve">     3. Jose Fabella Memorial Hospital</t>
  </si>
  <si>
    <t xml:space="preserve">     4. Jose Reyes Memorial Medical Center</t>
  </si>
  <si>
    <t xml:space="preserve">     5. National Center for Mental Health</t>
  </si>
  <si>
    <t xml:space="preserve">     6. National Children's Hospital</t>
  </si>
  <si>
    <t xml:space="preserve">     7. Philippine Orthopedic Center</t>
  </si>
  <si>
    <t xml:space="preserve">     8. Quirino Memorial Medical Center</t>
  </si>
  <si>
    <t xml:space="preserve">     9 . Research Institute for Tropical Medicine</t>
  </si>
  <si>
    <t xml:space="preserve">    10. Rizal Medical Center</t>
  </si>
  <si>
    <t xml:space="preserve">    11. San Lazaro Hospital</t>
  </si>
  <si>
    <t xml:space="preserve">    12. Tondo Medical Center</t>
  </si>
  <si>
    <t>6. Bureaus</t>
  </si>
  <si>
    <t>1. Bureau of Quarantine</t>
  </si>
  <si>
    <t>2. Food and Drug Administration</t>
  </si>
  <si>
    <t>Sub-total</t>
  </si>
  <si>
    <t>NORTHERN &amp; CENTRAL LUZON CLUSTER</t>
  </si>
  <si>
    <t>7. Cordillera (CHD CAR)</t>
  </si>
  <si>
    <t>CHD CAR</t>
  </si>
  <si>
    <t>1. Baguio General Hospital and Medical Center, Tertiary-Medical, Baguio City</t>
  </si>
  <si>
    <t>2. Luis Hora Memorial Regional Hospital Tertiary- Regional, Bauko, Mt. Province</t>
  </si>
  <si>
    <t xml:space="preserve">3. Conner District Hosp, Conner, Apayao </t>
  </si>
  <si>
    <t>4. Far North Luzon General Hospital and Training Center, Luna, Apayao</t>
  </si>
  <si>
    <t>8. Ilocos (CHD 1)</t>
  </si>
  <si>
    <t>CHD 1 - Ilocos</t>
  </si>
  <si>
    <t>1.  Mariano Marcos Memorial Hospital and Medical Center, Tertiary- Medical Center, Batac, Ilocos Norte,</t>
  </si>
  <si>
    <t>2. Region I Medical Center, Tertiary-Medical Center, Dagupan City</t>
  </si>
  <si>
    <t>3. Ilocos Training and Regional Medical Center, Tertiary-Regional, San Fernando, La Union</t>
  </si>
  <si>
    <t>9. Cagayan Valley (CHD 2)</t>
  </si>
  <si>
    <t>CHD 2 - Cagayan Valley</t>
  </si>
  <si>
    <t>1. Cagayan Valley Medical Center, Tertiary - Medical Center, Tuguegarao , Cagayan</t>
  </si>
  <si>
    <t>2. Veterans General Hospital, Tertiary - Regional,  Bayombong, Nueva Vizcaya</t>
  </si>
  <si>
    <t>3. Southern Isabela General Hosp., Santiago City, Isabela</t>
  </si>
  <si>
    <t>4. Batanes General Hospital, Tertiary, Basco, Batanes</t>
  </si>
  <si>
    <t xml:space="preserve"> 10. Central Luzon (CHD 3)</t>
  </si>
  <si>
    <t>CHD 3 - Cental Luzon</t>
  </si>
  <si>
    <t>1. Dr. Paulino J. Garcia Memorial Research &amp; Medical  Center, Tertiary-Medical, Cabanatuan City</t>
  </si>
  <si>
    <t>2. Talavera Extension Hospital, Secondary, Talavera, Nueva Ecija</t>
  </si>
  <si>
    <t>3. Jose B. Lingad Memorial General Hospital, Tertiary-Regional, San Fernando, Pampanga</t>
  </si>
  <si>
    <t>4. Mariveles Mental Hospital, Mariveles, Bataan</t>
  </si>
  <si>
    <t>5. Bataan General Hospital, Tertiary, Balanga, Bataan.</t>
  </si>
  <si>
    <t>VISAYAS CLUSTER</t>
  </si>
  <si>
    <t>11. Western Visayas (CHD 6)</t>
  </si>
  <si>
    <t>CHD 6 - Western Visayas</t>
  </si>
  <si>
    <t xml:space="preserve">1. Western Visayas Medical Center, Tertiary - Regional, Iloilo City </t>
  </si>
  <si>
    <t>2. Corazon Locsin Memorial Hospital (Western Visayas Regional Hospital) Tertiary-Regional, Bacolod City</t>
  </si>
  <si>
    <t>3. Western Visayas Sanitarium, Sta. Barbara, Iloilo City</t>
  </si>
  <si>
    <t>4. Don Jose S. Monfort Medical Center, Ext. Hosp., Tertiary Medical Center, Barotac Nuevo, Iloilo</t>
  </si>
  <si>
    <t>12. Central Visayas (CHD 7)</t>
  </si>
  <si>
    <t>CHD 7 - Central Visayas</t>
  </si>
  <si>
    <t>1. Vicente Sotto Sr. Memorial Medical Center, Tertiary -Medical Center, Cebu City</t>
  </si>
  <si>
    <t>2. Gov. Celestino Gallares Memorial Hospital, Tertiary-Regional, Tagbilaran City</t>
  </si>
  <si>
    <t>3. St. Anthony Mother and Child Hospital, Secondary, Cebu City</t>
  </si>
  <si>
    <t>4. Eversley Child Sanitarium, Sanitaria, Mandaue City</t>
  </si>
  <si>
    <t>5. Talisay District Hospital,  Talisay, Cebu</t>
  </si>
  <si>
    <t>6. Don Emilio del Valle Memorial Hospital, Ubay, Bohol</t>
  </si>
  <si>
    <t>13. Eastern Visayas (CHD 8)</t>
  </si>
  <si>
    <t>CHD 8 - Eastern Visayas</t>
  </si>
  <si>
    <t>1. Eastern Visayas Regional Medical Center, Tertiary Medical Center, Tacloban City</t>
  </si>
  <si>
    <t>2. Schistosomiasis Hospital, Secondary Medical Center, Palo, Leyte</t>
  </si>
  <si>
    <t xml:space="preserve">  </t>
  </si>
  <si>
    <t>MINDANAO CLUSTER</t>
  </si>
  <si>
    <t>14. Zamboanga Peninsula (CHD 9)</t>
  </si>
  <si>
    <t>CHD 9 - Zamboanga Peninsula</t>
  </si>
  <si>
    <t>1. Zamboanga City Medical Center, Tertiary- Medical Center, Zamboanga City</t>
  </si>
  <si>
    <t>2. Mindanao Central Sanitarium, Sanitaria, Pasabolong, Zamboanga City</t>
  </si>
  <si>
    <t>3. Sulu Sanitarium, Sanitaria, San Raymundo, Jolo, Sulu</t>
  </si>
  <si>
    <t>4. Labuan Public Hospital, Labuan, Zamboanga City</t>
  </si>
  <si>
    <t>5. Basilan General Hospital, Tertiary, Isabela, Basilan</t>
  </si>
  <si>
    <t>6. Dr. Jose Rizal Memorial Hospital, Tertiary, Dapitan City, Zamboanga del Norte</t>
  </si>
  <si>
    <t>7. Margosatubig Regional Hospital, Tertiary- Regional, Margosatubig, Zamboanga del Sur</t>
  </si>
  <si>
    <t>15. Northern Mindanao (CHD 10)</t>
  </si>
  <si>
    <t>CHD 10 - Northern Mindanao</t>
  </si>
  <si>
    <t>1. Northern Mindanao Medical Center, Tertiary- Medical Center, Cagayan De Oro City</t>
  </si>
  <si>
    <t>2. Mayor Hilarion A. Ramiro Sr. Regional Training and Teaching Hospital, Tertiary-Regional, Ozamis City</t>
  </si>
  <si>
    <t>3. Amai Pakpak Medical Center, Tertiary-Medical Center, Marawi City, Lanao del Sur</t>
  </si>
  <si>
    <t>16. Davao Region (CHD 11)</t>
  </si>
  <si>
    <t>CHD 11 - Davao</t>
  </si>
  <si>
    <t>1. Southern Philippines Medical Center</t>
  </si>
  <si>
    <t>2.  Davao Regional Medical Center, Tertiary-Regional, Tagum, Davao Del Norte</t>
  </si>
  <si>
    <t>17. Soccsksargen (CHD 12)</t>
  </si>
  <si>
    <t>CHD 12 - Soccsksargen</t>
  </si>
  <si>
    <t>1. Cotabato Regional and Medical Center, Tertiary- Medical Center, Cotabato City</t>
  </si>
  <si>
    <t>2. Cotabato Sanitarium, Sanitaria, Cotabato City</t>
  </si>
  <si>
    <t>18. Caraga</t>
  </si>
  <si>
    <t>CHD Caraga</t>
  </si>
  <si>
    <t>1. Caraga Regional Hospital, Tertiary-Regional, Surigao City</t>
  </si>
  <si>
    <t>2. Adela Serra Ty Memorial Medical Center, Tandag, Surigao del Sur</t>
  </si>
  <si>
    <t>19. Treatment and Rehabilitation Centers</t>
  </si>
  <si>
    <t>1. DOH TRC Argao, Brgy. Candabong, Binlod, Argao, Cebu City</t>
  </si>
  <si>
    <t>2. DOH TRC Bataan, Brgy. Liyang, Pilar, Bataan</t>
  </si>
  <si>
    <t xml:space="preserve">3. DOH TRC Bicutan, Camp Bagong Diwa, Bicutan Taguig City </t>
  </si>
  <si>
    <t>4. DOH TRC Cagayan de Oro, Brgy. Maitum, Upper Puerto, Cagayan de Oro City</t>
  </si>
  <si>
    <t xml:space="preserve">5. DOH TRC Camarines Sur, Pamukid, San Fernando, Camarines Sur </t>
  </si>
  <si>
    <t>6. DOH TRC Caraga</t>
  </si>
  <si>
    <t>7. DOH TRC Cebu</t>
  </si>
  <si>
    <t xml:space="preserve">8. DOH TRC Dagupan, Bonuan Binloc Brgy Palatong Dagupan City Pangasinan </t>
  </si>
  <si>
    <t>9. DOH TRC Dulag, Brgy. Highway, Dulag, Leyte</t>
  </si>
  <si>
    <t xml:space="preserve">10. DOH TRC Isabela, </t>
  </si>
  <si>
    <t>11. DOH TRC Malinao</t>
  </si>
  <si>
    <t>12. DOH TRC Pototan</t>
  </si>
  <si>
    <t>13. DOH TRC Tagaytay</t>
  </si>
  <si>
    <t xml:space="preserve">14. DOH TRC Zamboanga, </t>
  </si>
  <si>
    <t>15. Satellite and TRC, San Fernando, La Union</t>
  </si>
  <si>
    <t>16. Satellite and TRC, Sindangan, Zamboanga del Norte</t>
  </si>
  <si>
    <t>17. Satellite and TRC, Tangub, Misamis Occidental</t>
  </si>
  <si>
    <t>20. ATTACHED AGENCIES</t>
  </si>
  <si>
    <t>1. National Nutrition Council</t>
  </si>
  <si>
    <t>2. Commission on Population</t>
  </si>
  <si>
    <t xml:space="preserve">T O T A L </t>
  </si>
  <si>
    <t>Prepared By:</t>
  </si>
  <si>
    <t>Certified Correct:</t>
  </si>
  <si>
    <t>Noted By:</t>
  </si>
  <si>
    <t>ROSE MARIE E. DAGAHUYA</t>
  </si>
  <si>
    <t>RACQUEL P. ALVENDIA, CPA, MBAH</t>
  </si>
  <si>
    <t>LAUREANO C. CRUZ, MPA</t>
  </si>
  <si>
    <t>Financial Analyst I</t>
  </si>
  <si>
    <t>Chief, Accounting Division</t>
  </si>
  <si>
    <t>Director IV, Financial and Management Service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</si>
</sst>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General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sz val="11"/>
      <color theme="0"/>
      <name val="Arial Narrow"/>
      <family val="2"/>
    </font>
    <font>
      <sz val="12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Fill="1" applyBorder="1" applyAlignment="1">
      <alignment horizontal="center"/>
    </xf>
    <xf numFmtId="10" fontId="3" fillId="0" borderId="0" xfId="2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37" fontId="3" fillId="0" borderId="2" xfId="0" applyNumberFormat="1" applyFont="1" applyFill="1" applyBorder="1" applyAlignment="1" applyProtection="1">
      <alignment horizontal="center" vertical="center"/>
    </xf>
    <xf numFmtId="37" fontId="3" fillId="0" borderId="3" xfId="0" applyNumberFormat="1" applyFont="1" applyFill="1" applyBorder="1" applyAlignment="1" applyProtection="1">
      <alignment horizontal="center" vertical="center"/>
    </xf>
    <xf numFmtId="37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0" fontId="3" fillId="0" borderId="10" xfId="2" applyNumberFormat="1" applyFont="1" applyFill="1" applyBorder="1" applyAlignment="1">
      <alignment horizontal="center" vertical="center" wrapText="1"/>
    </xf>
    <xf numFmtId="37" fontId="3" fillId="0" borderId="11" xfId="0" applyNumberFormat="1" applyFont="1" applyFill="1" applyBorder="1" applyAlignment="1" applyProtection="1">
      <alignment horizontal="center" vertical="center"/>
    </xf>
    <xf numFmtId="37" fontId="3" fillId="0" borderId="1" xfId="0" applyNumberFormat="1" applyFont="1" applyFill="1" applyBorder="1" applyAlignment="1" applyProtection="1">
      <alignment horizontal="center" vertical="center"/>
    </xf>
    <xf numFmtId="37" fontId="3" fillId="0" borderId="12" xfId="0" applyNumberFormat="1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10" fontId="3" fillId="0" borderId="15" xfId="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5" fillId="0" borderId="16" xfId="0" applyFont="1" applyFill="1" applyBorder="1" applyAlignment="1">
      <alignment vertical="top"/>
    </xf>
    <xf numFmtId="0" fontId="3" fillId="0" borderId="17" xfId="0" applyFont="1" applyFill="1" applyBorder="1"/>
    <xf numFmtId="0" fontId="3" fillId="0" borderId="17" xfId="0" applyFont="1" applyFill="1" applyBorder="1" applyAlignment="1">
      <alignment vertical="top"/>
    </xf>
    <xf numFmtId="43" fontId="3" fillId="0" borderId="18" xfId="1" applyFont="1" applyFill="1" applyBorder="1"/>
    <xf numFmtId="43" fontId="3" fillId="0" borderId="0" xfId="1" applyFont="1" applyFill="1" applyBorder="1"/>
    <xf numFmtId="43" fontId="3" fillId="0" borderId="19" xfId="1" applyFont="1" applyFill="1" applyBorder="1"/>
    <xf numFmtId="10" fontId="3" fillId="0" borderId="20" xfId="2" applyNumberFormat="1" applyFont="1" applyFill="1" applyBorder="1"/>
    <xf numFmtId="43" fontId="3" fillId="0" borderId="0" xfId="1" quotePrefix="1" applyFont="1" applyFill="1" applyBorder="1"/>
    <xf numFmtId="10" fontId="3" fillId="0" borderId="21" xfId="2" applyNumberFormat="1" applyFont="1" applyFill="1" applyBorder="1"/>
    <xf numFmtId="0" fontId="3" fillId="0" borderId="16" xfId="0" applyFont="1" applyFill="1" applyBorder="1"/>
    <xf numFmtId="164" fontId="3" fillId="0" borderId="17" xfId="0" applyNumberFormat="1" applyFont="1" applyFill="1" applyBorder="1" applyAlignment="1" applyProtection="1">
      <alignment vertical="top"/>
    </xf>
    <xf numFmtId="0" fontId="5" fillId="0" borderId="17" xfId="0" applyFont="1" applyFill="1" applyBorder="1" applyAlignment="1">
      <alignment horizontal="left" wrapText="1"/>
    </xf>
    <xf numFmtId="0" fontId="5" fillId="0" borderId="22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vertical="top"/>
    </xf>
    <xf numFmtId="164" fontId="3" fillId="0" borderId="17" xfId="0" applyNumberFormat="1" applyFont="1" applyFill="1" applyBorder="1" applyAlignment="1" applyProtection="1">
      <alignment vertical="top" wrapText="1"/>
    </xf>
    <xf numFmtId="164" fontId="3" fillId="0" borderId="17" xfId="0" applyNumberFormat="1" applyFont="1" applyFill="1" applyBorder="1" applyAlignment="1" applyProtection="1">
      <alignment horizontal="left" vertical="top" wrapText="1"/>
    </xf>
    <xf numFmtId="0" fontId="5" fillId="0" borderId="17" xfId="0" applyFont="1" applyFill="1" applyBorder="1"/>
    <xf numFmtId="164" fontId="3" fillId="0" borderId="0" xfId="0" applyNumberFormat="1" applyFont="1" applyFill="1" applyBorder="1" applyAlignment="1" applyProtection="1">
      <alignment horizontal="left" vertical="top"/>
    </xf>
    <xf numFmtId="164" fontId="6" fillId="0" borderId="17" xfId="0" applyNumberFormat="1" applyFont="1" applyFill="1" applyBorder="1" applyAlignment="1" applyProtection="1">
      <alignment horizontal="left" vertical="top" wrapText="1"/>
    </xf>
    <xf numFmtId="164" fontId="3" fillId="0" borderId="23" xfId="0" applyNumberFormat="1" applyFont="1" applyFill="1" applyBorder="1" applyAlignment="1" applyProtection="1">
      <alignment horizontal="left" vertical="top"/>
    </xf>
    <xf numFmtId="164" fontId="3" fillId="0" borderId="17" xfId="0" applyNumberFormat="1" applyFont="1" applyFill="1" applyBorder="1" applyAlignment="1" applyProtection="1">
      <alignment horizontal="left" vertical="top"/>
    </xf>
    <xf numFmtId="164" fontId="3" fillId="0" borderId="24" xfId="0" applyNumberFormat="1" applyFont="1" applyFill="1" applyBorder="1" applyAlignment="1" applyProtection="1">
      <alignment horizontal="left" vertical="top"/>
    </xf>
    <xf numFmtId="43" fontId="3" fillId="0" borderId="0" xfId="0" applyNumberFormat="1" applyFont="1" applyFill="1" applyBorder="1"/>
    <xf numFmtId="164" fontId="3" fillId="0" borderId="17" xfId="0" applyNumberFormat="1" applyFont="1" applyFill="1" applyBorder="1" applyAlignment="1" applyProtection="1">
      <alignment horizontal="center" wrapText="1"/>
    </xf>
    <xf numFmtId="43" fontId="5" fillId="0" borderId="18" xfId="1" applyFont="1" applyFill="1" applyBorder="1"/>
    <xf numFmtId="43" fontId="5" fillId="0" borderId="0" xfId="1" applyFont="1" applyFill="1" applyBorder="1"/>
    <xf numFmtId="43" fontId="5" fillId="0" borderId="19" xfId="1" applyFont="1" applyFill="1" applyBorder="1"/>
    <xf numFmtId="43" fontId="3" fillId="0" borderId="18" xfId="1" applyFont="1" applyFill="1" applyBorder="1" applyAlignment="1"/>
    <xf numFmtId="43" fontId="3" fillId="0" borderId="0" xfId="1" applyFont="1" applyFill="1" applyBorder="1" applyAlignment="1"/>
    <xf numFmtId="43" fontId="3" fillId="0" borderId="19" xfId="1" applyFont="1" applyFill="1" applyBorder="1" applyAlignment="1"/>
    <xf numFmtId="37" fontId="3" fillId="0" borderId="17" xfId="0" applyNumberFormat="1" applyFont="1" applyFill="1" applyBorder="1" applyAlignment="1" applyProtection="1">
      <alignment vertical="top" wrapText="1"/>
    </xf>
    <xf numFmtId="37" fontId="3" fillId="0" borderId="17" xfId="0" applyNumberFormat="1" applyFont="1" applyFill="1" applyBorder="1" applyAlignment="1" applyProtection="1">
      <alignment vertical="top"/>
    </xf>
    <xf numFmtId="37" fontId="3" fillId="0" borderId="17" xfId="0" applyNumberFormat="1" applyFont="1" applyFill="1" applyBorder="1" applyAlignment="1" applyProtection="1">
      <alignment horizontal="left" vertical="top" wrapText="1"/>
    </xf>
    <xf numFmtId="164" fontId="3" fillId="0" borderId="0" xfId="0" applyNumberFormat="1" applyFont="1" applyFill="1" applyBorder="1" applyAlignment="1" applyProtection="1">
      <alignment horizontal="center" wrapText="1"/>
    </xf>
    <xf numFmtId="43" fontId="5" fillId="0" borderId="25" xfId="1" applyFont="1" applyFill="1" applyBorder="1"/>
    <xf numFmtId="0" fontId="3" fillId="0" borderId="18" xfId="0" applyFont="1" applyFill="1" applyBorder="1"/>
    <xf numFmtId="0" fontId="3" fillId="0" borderId="18" xfId="0" applyFont="1" applyFill="1" applyBorder="1" applyAlignment="1">
      <alignment horizontal="left" vertical="top" wrapText="1"/>
    </xf>
    <xf numFmtId="164" fontId="3" fillId="0" borderId="18" xfId="0" applyNumberFormat="1" applyFont="1" applyFill="1" applyBorder="1" applyAlignment="1" applyProtection="1">
      <alignment horizontal="left" vertical="top" wrapText="1"/>
    </xf>
    <xf numFmtId="164" fontId="3" fillId="0" borderId="18" xfId="0" applyNumberFormat="1" applyFont="1" applyFill="1" applyBorder="1" applyAlignment="1" applyProtection="1">
      <alignment horizontal="center" wrapText="1"/>
    </xf>
    <xf numFmtId="164" fontId="3" fillId="0" borderId="23" xfId="0" applyNumberFormat="1" applyFont="1" applyFill="1" applyBorder="1" applyAlignment="1" applyProtection="1">
      <alignment horizontal="left" vertical="top" wrapText="1"/>
    </xf>
    <xf numFmtId="164" fontId="3" fillId="0" borderId="24" xfId="0" applyNumberFormat="1" applyFont="1" applyFill="1" applyBorder="1" applyAlignment="1" applyProtection="1">
      <alignment horizontal="left" vertical="top" wrapText="1"/>
    </xf>
    <xf numFmtId="0" fontId="5" fillId="0" borderId="16" xfId="0" applyFont="1" applyFill="1" applyBorder="1"/>
    <xf numFmtId="164" fontId="5" fillId="0" borderId="17" xfId="0" applyNumberFormat="1" applyFont="1" applyFill="1" applyBorder="1" applyAlignment="1" applyProtection="1">
      <alignment horizontal="center" vertical="top"/>
    </xf>
    <xf numFmtId="43" fontId="5" fillId="0" borderId="26" xfId="1" applyFont="1" applyFill="1" applyBorder="1"/>
    <xf numFmtId="10" fontId="5" fillId="0" borderId="27" xfId="2" applyNumberFormat="1" applyFont="1" applyFill="1" applyBorder="1"/>
    <xf numFmtId="0" fontId="5" fillId="0" borderId="0" xfId="0" applyFont="1" applyFill="1" applyBorder="1"/>
    <xf numFmtId="0" fontId="3" fillId="0" borderId="28" xfId="0" applyFont="1" applyFill="1" applyBorder="1"/>
    <xf numFmtId="0" fontId="3" fillId="0" borderId="29" xfId="0" applyFont="1" applyFill="1" applyBorder="1"/>
    <xf numFmtId="0" fontId="3" fillId="0" borderId="29" xfId="0" applyFont="1" applyFill="1" applyBorder="1" applyAlignment="1"/>
    <xf numFmtId="43" fontId="3" fillId="0" borderId="13" xfId="1" applyFont="1" applyFill="1" applyBorder="1"/>
    <xf numFmtId="43" fontId="3" fillId="0" borderId="1" xfId="1" applyFont="1" applyFill="1" applyBorder="1"/>
    <xf numFmtId="43" fontId="3" fillId="0" borderId="30" xfId="1" applyFont="1" applyFill="1" applyBorder="1"/>
    <xf numFmtId="43" fontId="3" fillId="0" borderId="31" xfId="1" applyFont="1" applyFill="1" applyBorder="1"/>
    <xf numFmtId="10" fontId="3" fillId="0" borderId="32" xfId="2" applyNumberFormat="1" applyFont="1" applyFill="1" applyBorder="1"/>
    <xf numFmtId="0" fontId="3" fillId="0" borderId="0" xfId="0" applyFont="1" applyFill="1" applyBorder="1" applyAlignment="1"/>
    <xf numFmtId="43" fontId="7" fillId="0" borderId="0" xfId="0" applyNumberFormat="1" applyFont="1" applyFill="1" applyBorder="1"/>
    <xf numFmtId="0" fontId="8" fillId="0" borderId="0" xfId="0" applyFont="1" applyFill="1" applyBorder="1"/>
    <xf numFmtId="0" fontId="2" fillId="0" borderId="0" xfId="0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139700</xdr:colOff>
      <xdr:row>0</xdr:row>
      <xdr:rowOff>101600</xdr:rowOff>
    </xdr:from>
    <xdr:to>
      <xdr:col>6</xdr:col>
      <xdr:colOff>965200</xdr:colOff>
      <xdr:row>3</xdr:row>
      <xdr:rowOff>88900</xdr:rowOff>
    </xdr:to>
    <xdr:pic>
      <xdr:nvPicPr>
        <xdr:cNvPr id="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97375" y="101600"/>
          <a:ext cx="825500" cy="72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ds-2016/Conso%20MDS%20Utilization-As%20of%20September%2030,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uary"/>
      <sheetName val="february"/>
      <sheetName val="march"/>
      <sheetName val="october "/>
      <sheetName val="november"/>
      <sheetName val="december"/>
      <sheetName val="april"/>
      <sheetName val="may"/>
      <sheetName val="june"/>
      <sheetName val="july"/>
      <sheetName val="august"/>
      <sheetName val="september"/>
      <sheetName val="as of Sept"/>
      <sheetName val="as of Sept-separate NNC,POPCOM"/>
      <sheetName val="summary per cluster"/>
      <sheetName val="summary"/>
      <sheetName val="checklist"/>
      <sheetName val="as of june-regular"/>
      <sheetName val="summary per cluster-with NTCA"/>
    </sheetNames>
    <sheetDataSet>
      <sheetData sheetId="0">
        <row r="8">
          <cell r="F8">
            <v>8523856640</v>
          </cell>
          <cell r="G8">
            <v>8506372616.3500004</v>
          </cell>
          <cell r="N8">
            <v>314131</v>
          </cell>
        </row>
        <row r="13">
          <cell r="F13">
            <v>32976000</v>
          </cell>
          <cell r="G13">
            <v>32638610.350000001</v>
          </cell>
        </row>
        <row r="14">
          <cell r="F14">
            <v>11911000</v>
          </cell>
          <cell r="G14">
            <v>8534775.1299999971</v>
          </cell>
        </row>
        <row r="15">
          <cell r="F15">
            <v>15058000</v>
          </cell>
          <cell r="G15">
            <v>13859457.25</v>
          </cell>
        </row>
        <row r="16">
          <cell r="F16">
            <v>3613000</v>
          </cell>
          <cell r="G16">
            <v>2567327.06</v>
          </cell>
        </row>
        <row r="17">
          <cell r="F17">
            <v>14555000</v>
          </cell>
          <cell r="G17">
            <v>14407872.210000001</v>
          </cell>
        </row>
        <row r="20">
          <cell r="F20">
            <v>62947000</v>
          </cell>
          <cell r="G20">
            <v>62945835.829999998</v>
          </cell>
        </row>
        <row r="21">
          <cell r="F21">
            <v>46120000</v>
          </cell>
          <cell r="G21">
            <v>33136425.550000001</v>
          </cell>
        </row>
        <row r="24">
          <cell r="F24">
            <v>49131000</v>
          </cell>
          <cell r="G24">
            <v>6502842.96</v>
          </cell>
          <cell r="J24">
            <v>36791678</v>
          </cell>
          <cell r="K24">
            <v>36791678</v>
          </cell>
        </row>
        <row r="25">
          <cell r="F25">
            <v>6622000</v>
          </cell>
          <cell r="G25">
            <v>3969847.73</v>
          </cell>
          <cell r="J25">
            <v>1241000</v>
          </cell>
        </row>
        <row r="26">
          <cell r="F26">
            <v>7752000</v>
          </cell>
          <cell r="G26">
            <v>3040489.04</v>
          </cell>
          <cell r="O26">
            <v>2914075.68</v>
          </cell>
        </row>
        <row r="29">
          <cell r="F29">
            <v>94513000</v>
          </cell>
          <cell r="G29">
            <v>65848061.509999998</v>
          </cell>
          <cell r="J29">
            <v>751500</v>
          </cell>
        </row>
        <row r="30">
          <cell r="F30">
            <v>46762000</v>
          </cell>
          <cell r="G30">
            <v>34939074.630000003</v>
          </cell>
        </row>
        <row r="31">
          <cell r="F31">
            <v>34182000</v>
          </cell>
          <cell r="G31">
            <v>25853433.91</v>
          </cell>
        </row>
        <row r="32">
          <cell r="F32">
            <v>19858000</v>
          </cell>
          <cell r="G32">
            <v>6021652.1600000001</v>
          </cell>
        </row>
        <row r="35">
          <cell r="F35">
            <v>33869000</v>
          </cell>
          <cell r="G35">
            <v>21701176.260000002</v>
          </cell>
        </row>
        <row r="36">
          <cell r="F36">
            <v>93401000</v>
          </cell>
          <cell r="G36">
            <v>51876376.350000001</v>
          </cell>
        </row>
        <row r="37">
          <cell r="F37">
            <v>295643000</v>
          </cell>
          <cell r="G37">
            <v>44304145.329999998</v>
          </cell>
        </row>
        <row r="38">
          <cell r="F38">
            <v>48892000</v>
          </cell>
          <cell r="G38">
            <v>48827820.159999996</v>
          </cell>
          <cell r="N38">
            <v>160389</v>
          </cell>
          <cell r="O38">
            <v>160238.44</v>
          </cell>
        </row>
        <row r="39">
          <cell r="F39">
            <v>69821000</v>
          </cell>
          <cell r="G39">
            <v>46431719.82</v>
          </cell>
        </row>
        <row r="40">
          <cell r="F40">
            <v>26146000</v>
          </cell>
          <cell r="G40">
            <v>15575896.699999999</v>
          </cell>
        </row>
        <row r="41">
          <cell r="F41">
            <v>49099300</v>
          </cell>
          <cell r="G41">
            <v>18630583.550000001</v>
          </cell>
        </row>
        <row r="42">
          <cell r="F42">
            <v>38291000</v>
          </cell>
          <cell r="G42">
            <v>28678666.280000001</v>
          </cell>
        </row>
        <row r="43">
          <cell r="F43">
            <v>40651000</v>
          </cell>
          <cell r="G43">
            <v>23680587.829999998</v>
          </cell>
        </row>
        <row r="44">
          <cell r="F44">
            <v>36578000</v>
          </cell>
          <cell r="G44">
            <v>31474366.550000001</v>
          </cell>
          <cell r="N44">
            <v>162874</v>
          </cell>
        </row>
        <row r="45">
          <cell r="F45">
            <v>53514000</v>
          </cell>
          <cell r="G45">
            <v>32068946.93</v>
          </cell>
        </row>
        <row r="46">
          <cell r="F46">
            <v>26298000</v>
          </cell>
          <cell r="G46">
            <v>18649437.979999997</v>
          </cell>
        </row>
        <row r="49">
          <cell r="F49">
            <v>7428509</v>
          </cell>
          <cell r="G49">
            <v>6408944.75</v>
          </cell>
        </row>
        <row r="50">
          <cell r="F50">
            <v>26383000</v>
          </cell>
          <cell r="G50">
            <v>11472795.869999999</v>
          </cell>
        </row>
        <row r="55">
          <cell r="F55">
            <v>105104000</v>
          </cell>
          <cell r="G55">
            <v>40866211.630000003</v>
          </cell>
        </row>
        <row r="56">
          <cell r="F56">
            <v>49086000</v>
          </cell>
          <cell r="G56">
            <v>44047440.259999998</v>
          </cell>
        </row>
        <row r="57">
          <cell r="F57">
            <v>7813614</v>
          </cell>
          <cell r="G57">
            <v>7039634</v>
          </cell>
          <cell r="N57">
            <v>133386</v>
          </cell>
        </row>
        <row r="58">
          <cell r="F58">
            <v>2390000</v>
          </cell>
          <cell r="G58">
            <v>1527604.79</v>
          </cell>
        </row>
        <row r="59">
          <cell r="F59">
            <v>5216000</v>
          </cell>
          <cell r="G59">
            <v>4645772.21</v>
          </cell>
        </row>
        <row r="62">
          <cell r="F62">
            <v>77219707</v>
          </cell>
          <cell r="G62">
            <v>17084913.050000001</v>
          </cell>
        </row>
        <row r="63">
          <cell r="F63">
            <v>17743448</v>
          </cell>
          <cell r="G63">
            <v>13399469.449999999</v>
          </cell>
        </row>
        <row r="64">
          <cell r="F64">
            <v>26645116</v>
          </cell>
          <cell r="G64">
            <v>21659738.870000001</v>
          </cell>
          <cell r="J64">
            <v>1493583</v>
          </cell>
          <cell r="K64">
            <v>1493583</v>
          </cell>
        </row>
        <row r="65">
          <cell r="F65">
            <v>19044187</v>
          </cell>
          <cell r="G65">
            <v>17846397.289999999</v>
          </cell>
        </row>
        <row r="68">
          <cell r="F68">
            <v>39934000</v>
          </cell>
          <cell r="G68">
            <v>34263762.390000001</v>
          </cell>
          <cell r="J68">
            <v>322166</v>
          </cell>
        </row>
        <row r="69">
          <cell r="F69">
            <v>37873522</v>
          </cell>
          <cell r="G69">
            <v>37872963.950000003</v>
          </cell>
        </row>
        <row r="70">
          <cell r="F70">
            <v>15591000</v>
          </cell>
          <cell r="G70">
            <v>14852262.6</v>
          </cell>
        </row>
        <row r="71">
          <cell r="F71">
            <v>41803000</v>
          </cell>
          <cell r="G71">
            <v>11757575.27</v>
          </cell>
        </row>
        <row r="72">
          <cell r="F72">
            <v>4066000</v>
          </cell>
          <cell r="G72">
            <v>3232211.2</v>
          </cell>
        </row>
        <row r="75">
          <cell r="F75">
            <v>41052000</v>
          </cell>
          <cell r="G75">
            <v>40860774.710000001</v>
          </cell>
        </row>
        <row r="76">
          <cell r="F76">
            <v>46506000</v>
          </cell>
          <cell r="G76">
            <v>46208994</v>
          </cell>
        </row>
        <row r="77">
          <cell r="F77">
            <v>4372000</v>
          </cell>
          <cell r="G77">
            <v>3902509.73</v>
          </cell>
        </row>
        <row r="78">
          <cell r="F78">
            <v>20893000</v>
          </cell>
          <cell r="G78">
            <v>20800575.739999998</v>
          </cell>
        </row>
        <row r="79">
          <cell r="F79">
            <v>6990000</v>
          </cell>
          <cell r="G79">
            <v>6450649.3700000001</v>
          </cell>
        </row>
        <row r="80">
          <cell r="F80">
            <v>14461000</v>
          </cell>
          <cell r="G80">
            <v>12889785.08</v>
          </cell>
        </row>
        <row r="85">
          <cell r="F85">
            <v>29843000</v>
          </cell>
          <cell r="G85">
            <v>29842815.369999997</v>
          </cell>
        </row>
        <row r="86">
          <cell r="F86">
            <v>39777000</v>
          </cell>
          <cell r="G86">
            <v>39771958.609999999</v>
          </cell>
        </row>
        <row r="87">
          <cell r="F87">
            <v>28082000</v>
          </cell>
          <cell r="G87">
            <v>25417746.789999999</v>
          </cell>
          <cell r="N87">
            <v>88741.119999999995</v>
          </cell>
        </row>
        <row r="88">
          <cell r="F88">
            <v>2461000</v>
          </cell>
          <cell r="G88">
            <v>2389167.88</v>
          </cell>
        </row>
        <row r="89">
          <cell r="F89">
            <v>2584000</v>
          </cell>
          <cell r="G89">
            <v>1797484.25</v>
          </cell>
        </row>
        <row r="92">
          <cell r="F92">
            <v>76313000</v>
          </cell>
          <cell r="G92">
            <v>36199495.82</v>
          </cell>
        </row>
        <row r="93">
          <cell r="F93">
            <v>53097000</v>
          </cell>
          <cell r="G93">
            <v>51518578.25</v>
          </cell>
        </row>
        <row r="94">
          <cell r="F94">
            <v>26226000</v>
          </cell>
          <cell r="G94">
            <v>26225676.98</v>
          </cell>
        </row>
        <row r="95">
          <cell r="F95">
            <v>6964000</v>
          </cell>
          <cell r="G95">
            <v>5903674.629999999</v>
          </cell>
        </row>
        <row r="96">
          <cell r="F96">
            <v>7245000</v>
          </cell>
          <cell r="G96">
            <v>5895334.8399999999</v>
          </cell>
          <cell r="J96">
            <v>887083</v>
          </cell>
          <cell r="K96">
            <v>887083</v>
          </cell>
        </row>
        <row r="97">
          <cell r="F97">
            <v>50918000</v>
          </cell>
          <cell r="G97">
            <v>3198641.56</v>
          </cell>
        </row>
        <row r="98">
          <cell r="F98">
            <v>3783000</v>
          </cell>
          <cell r="G98">
            <v>3713072.47</v>
          </cell>
        </row>
        <row r="101">
          <cell r="F101">
            <v>72818000</v>
          </cell>
          <cell r="G101">
            <v>27279775.93</v>
          </cell>
        </row>
        <row r="102">
          <cell r="F102">
            <v>26935000</v>
          </cell>
          <cell r="G102">
            <v>10439353.279999999</v>
          </cell>
        </row>
        <row r="103">
          <cell r="F103">
            <v>5810469</v>
          </cell>
          <cell r="G103">
            <v>4341720.9800000004</v>
          </cell>
        </row>
        <row r="108">
          <cell r="F108">
            <v>291398000</v>
          </cell>
          <cell r="G108">
            <v>30738990.860000003</v>
          </cell>
        </row>
        <row r="109">
          <cell r="F109">
            <v>28648000</v>
          </cell>
          <cell r="G109">
            <v>23329250</v>
          </cell>
        </row>
        <row r="110">
          <cell r="F110">
            <v>3688000</v>
          </cell>
          <cell r="G110">
            <v>2480047.16</v>
          </cell>
        </row>
        <row r="111">
          <cell r="F111">
            <v>1452000</v>
          </cell>
          <cell r="G111">
            <v>1423442.36</v>
          </cell>
        </row>
        <row r="112">
          <cell r="F112">
            <v>1621000</v>
          </cell>
          <cell r="G112">
            <v>930922.04</v>
          </cell>
        </row>
        <row r="113">
          <cell r="F113">
            <v>3695000</v>
          </cell>
          <cell r="G113">
            <v>1961688.68</v>
          </cell>
        </row>
        <row r="114">
          <cell r="F114">
            <v>7405000</v>
          </cell>
          <cell r="G114">
            <v>5477181.6500000004</v>
          </cell>
        </row>
        <row r="115">
          <cell r="F115">
            <v>8815000</v>
          </cell>
          <cell r="G115">
            <v>7710214.9400000013</v>
          </cell>
        </row>
        <row r="118">
          <cell r="F118">
            <v>35706000</v>
          </cell>
          <cell r="G118">
            <v>28223309.329999998</v>
          </cell>
        </row>
        <row r="119">
          <cell r="F119">
            <v>49149000</v>
          </cell>
          <cell r="G119">
            <v>31419023.620000001</v>
          </cell>
          <cell r="N119">
            <v>139721</v>
          </cell>
        </row>
        <row r="120">
          <cell r="F120">
            <v>15735000</v>
          </cell>
          <cell r="G120">
            <v>7644756.8499999996</v>
          </cell>
        </row>
        <row r="121">
          <cell r="F121">
            <v>42746000</v>
          </cell>
          <cell r="G121">
            <v>24391886.75</v>
          </cell>
          <cell r="N121">
            <v>449976</v>
          </cell>
          <cell r="O121">
            <v>449976</v>
          </cell>
        </row>
        <row r="124">
          <cell r="F124">
            <v>50191000</v>
          </cell>
          <cell r="G124">
            <v>42391721.097321428</v>
          </cell>
        </row>
        <row r="125">
          <cell r="F125">
            <v>43300000</v>
          </cell>
          <cell r="G125">
            <v>42683198.630000003</v>
          </cell>
          <cell r="N125">
            <v>48921</v>
          </cell>
          <cell r="O125">
            <v>48920.7</v>
          </cell>
        </row>
        <row r="126">
          <cell r="F126">
            <v>42834889</v>
          </cell>
          <cell r="G126">
            <v>26551356.220000003</v>
          </cell>
        </row>
        <row r="129">
          <cell r="F129">
            <v>13290000</v>
          </cell>
          <cell r="G129">
            <v>12994714.82</v>
          </cell>
        </row>
        <row r="130">
          <cell r="F130">
            <v>36047000</v>
          </cell>
          <cell r="G130">
            <v>20797278.02</v>
          </cell>
        </row>
        <row r="131">
          <cell r="F131">
            <v>2727000</v>
          </cell>
          <cell r="G131">
            <v>2725073.55</v>
          </cell>
        </row>
        <row r="134">
          <cell r="F134">
            <v>33597000</v>
          </cell>
          <cell r="G134">
            <v>31610657.510000002</v>
          </cell>
          <cell r="J134">
            <v>369250</v>
          </cell>
        </row>
        <row r="135">
          <cell r="F135">
            <v>27395000</v>
          </cell>
          <cell r="G135">
            <v>26857230.18</v>
          </cell>
        </row>
        <row r="136">
          <cell r="F136">
            <v>20481000</v>
          </cell>
          <cell r="G136">
            <v>9973869.6899999995</v>
          </cell>
        </row>
        <row r="140">
          <cell r="J140">
            <v>1563500</v>
          </cell>
          <cell r="K140">
            <v>1505412.43</v>
          </cell>
        </row>
        <row r="141">
          <cell r="J141">
            <v>946200</v>
          </cell>
          <cell r="K141">
            <v>1212627.19</v>
          </cell>
        </row>
        <row r="142">
          <cell r="J142">
            <v>6716583</v>
          </cell>
          <cell r="K142">
            <v>3927320.66</v>
          </cell>
        </row>
        <row r="143">
          <cell r="J143">
            <v>1094000</v>
          </cell>
          <cell r="K143">
            <v>1047115.62</v>
          </cell>
        </row>
        <row r="145">
          <cell r="F145">
            <v>0</v>
          </cell>
          <cell r="G145">
            <v>0</v>
          </cell>
        </row>
        <row r="147">
          <cell r="F147">
            <v>0</v>
          </cell>
          <cell r="G147">
            <v>0</v>
          </cell>
        </row>
        <row r="148">
          <cell r="J148">
            <v>735666</v>
          </cell>
          <cell r="K148">
            <v>568180.93000000005</v>
          </cell>
        </row>
        <row r="149">
          <cell r="F149">
            <v>0</v>
          </cell>
          <cell r="G149">
            <v>0</v>
          </cell>
        </row>
        <row r="150">
          <cell r="F150">
            <v>1085000</v>
          </cell>
          <cell r="G150">
            <v>1085000</v>
          </cell>
          <cell r="J150">
            <v>1145583</v>
          </cell>
          <cell r="K150">
            <v>359209.95</v>
          </cell>
        </row>
        <row r="151">
          <cell r="J151">
            <v>1183583</v>
          </cell>
          <cell r="K151">
            <v>897205.8</v>
          </cell>
        </row>
        <row r="152">
          <cell r="J152">
            <v>2920583</v>
          </cell>
          <cell r="K152">
            <v>2384874.33</v>
          </cell>
        </row>
        <row r="153">
          <cell r="F153">
            <v>0</v>
          </cell>
          <cell r="G153">
            <v>0</v>
          </cell>
        </row>
        <row r="154">
          <cell r="F154">
            <v>0</v>
          </cell>
          <cell r="G154">
            <v>0</v>
          </cell>
        </row>
        <row r="155">
          <cell r="F155">
            <v>0</v>
          </cell>
          <cell r="G155">
            <v>0</v>
          </cell>
        </row>
        <row r="156">
          <cell r="F156">
            <v>0</v>
          </cell>
          <cell r="G156">
            <v>0</v>
          </cell>
        </row>
        <row r="159">
          <cell r="F159">
            <v>41954000</v>
          </cell>
          <cell r="G159">
            <v>14054246.800000001</v>
          </cell>
        </row>
        <row r="160">
          <cell r="F160">
            <v>25231125.949999999</v>
          </cell>
          <cell r="G160">
            <v>18996074.620000001</v>
          </cell>
        </row>
      </sheetData>
      <sheetData sheetId="1">
        <row r="8">
          <cell r="F8">
            <v>766187746</v>
          </cell>
          <cell r="G8">
            <v>560794950.12</v>
          </cell>
          <cell r="N8">
            <v>6989682</v>
          </cell>
          <cell r="O8">
            <v>6393562.9699999997</v>
          </cell>
        </row>
        <row r="13">
          <cell r="F13">
            <v>32985000</v>
          </cell>
          <cell r="G13">
            <v>29583028.75</v>
          </cell>
        </row>
        <row r="14">
          <cell r="F14">
            <v>11911000</v>
          </cell>
          <cell r="G14">
            <v>11634750.579999998</v>
          </cell>
        </row>
        <row r="15">
          <cell r="F15">
            <v>15058000</v>
          </cell>
          <cell r="G15">
            <v>14125381.380000001</v>
          </cell>
        </row>
        <row r="16">
          <cell r="F16">
            <v>2580000</v>
          </cell>
          <cell r="G16">
            <v>2494573.7200000002</v>
          </cell>
        </row>
        <row r="17">
          <cell r="F17">
            <v>15882000</v>
          </cell>
          <cell r="G17">
            <v>16019822.6</v>
          </cell>
        </row>
        <row r="20">
          <cell r="F20">
            <v>49145000</v>
          </cell>
          <cell r="G20">
            <v>49146164.170000002</v>
          </cell>
          <cell r="J20">
            <v>30000000</v>
          </cell>
          <cell r="K20">
            <v>12650205.939999999</v>
          </cell>
        </row>
        <row r="21">
          <cell r="F21">
            <v>46120000</v>
          </cell>
          <cell r="G21">
            <v>51739091.509999998</v>
          </cell>
        </row>
        <row r="24">
          <cell r="F24">
            <v>49131000</v>
          </cell>
          <cell r="G24">
            <v>34524639.829999998</v>
          </cell>
        </row>
        <row r="25">
          <cell r="F25">
            <v>6622000</v>
          </cell>
          <cell r="G25">
            <v>6908057.5299999993</v>
          </cell>
          <cell r="K25">
            <v>1241000</v>
          </cell>
        </row>
        <row r="26">
          <cell r="F26">
            <v>6552000</v>
          </cell>
          <cell r="G26">
            <v>11263510.960000001</v>
          </cell>
          <cell r="N26">
            <v>20811723</v>
          </cell>
          <cell r="O26">
            <v>11280093.5</v>
          </cell>
        </row>
        <row r="29">
          <cell r="F29">
            <v>94512000</v>
          </cell>
          <cell r="G29">
            <v>41092103.68</v>
          </cell>
          <cell r="J29">
            <v>1383300</v>
          </cell>
          <cell r="K29">
            <v>1541484.21</v>
          </cell>
        </row>
        <row r="30">
          <cell r="F30">
            <v>106047610</v>
          </cell>
          <cell r="G30">
            <v>83662728.549999997</v>
          </cell>
        </row>
        <row r="31">
          <cell r="F31">
            <v>33294665.000000004</v>
          </cell>
          <cell r="G31">
            <v>23339069.949999999</v>
          </cell>
        </row>
        <row r="32">
          <cell r="F32">
            <v>8978000</v>
          </cell>
          <cell r="G32">
            <v>9427846.1400000006</v>
          </cell>
        </row>
        <row r="35">
          <cell r="F35">
            <v>33925000</v>
          </cell>
          <cell r="G35">
            <v>16110222.17</v>
          </cell>
        </row>
        <row r="36">
          <cell r="F36">
            <v>80860000</v>
          </cell>
          <cell r="G36">
            <v>70509112.900000006</v>
          </cell>
          <cell r="N36">
            <v>3511942</v>
          </cell>
          <cell r="O36">
            <v>2884486.16</v>
          </cell>
        </row>
        <row r="37">
          <cell r="F37">
            <v>68739000</v>
          </cell>
          <cell r="G37">
            <v>146860113.24000001</v>
          </cell>
        </row>
        <row r="38">
          <cell r="F38">
            <v>48892000</v>
          </cell>
          <cell r="G38">
            <v>48955655.109999999</v>
          </cell>
        </row>
        <row r="39">
          <cell r="F39">
            <v>70111347</v>
          </cell>
          <cell r="G39">
            <v>82080178.319999993</v>
          </cell>
        </row>
        <row r="40">
          <cell r="F40">
            <v>26146000</v>
          </cell>
          <cell r="G40">
            <v>20993908.850000001</v>
          </cell>
        </row>
        <row r="41">
          <cell r="F41">
            <v>56498000</v>
          </cell>
          <cell r="G41">
            <v>49183531.530000001</v>
          </cell>
          <cell r="N41">
            <v>2849804</v>
          </cell>
        </row>
        <row r="42">
          <cell r="F42">
            <v>47066000</v>
          </cell>
          <cell r="G42">
            <v>29867038</v>
          </cell>
          <cell r="N42">
            <v>94406</v>
          </cell>
        </row>
        <row r="43">
          <cell r="F43">
            <v>40652000</v>
          </cell>
          <cell r="G43">
            <v>33518632.700000003</v>
          </cell>
        </row>
        <row r="44">
          <cell r="F44">
            <v>32078000</v>
          </cell>
          <cell r="G44">
            <v>36584055.289999999</v>
          </cell>
          <cell r="O44">
            <v>125698.68</v>
          </cell>
        </row>
        <row r="45">
          <cell r="F45">
            <v>53514000</v>
          </cell>
          <cell r="G45">
            <v>50563219.940000005</v>
          </cell>
          <cell r="N45">
            <v>286230</v>
          </cell>
          <cell r="O45">
            <v>122873.65</v>
          </cell>
        </row>
        <row r="46">
          <cell r="F46">
            <v>21458000</v>
          </cell>
          <cell r="G46">
            <v>19852954.899999999</v>
          </cell>
        </row>
        <row r="49">
          <cell r="F49">
            <v>20061153</v>
          </cell>
          <cell r="G49">
            <v>14142716</v>
          </cell>
          <cell r="J49">
            <v>1000000</v>
          </cell>
          <cell r="K49">
            <v>1000000</v>
          </cell>
        </row>
        <row r="50">
          <cell r="F50">
            <v>27192000</v>
          </cell>
          <cell r="G50">
            <v>29248542.120000001</v>
          </cell>
        </row>
        <row r="55">
          <cell r="F55">
            <v>105104000</v>
          </cell>
          <cell r="G55">
            <v>37198804</v>
          </cell>
        </row>
        <row r="56">
          <cell r="F56">
            <v>38978000</v>
          </cell>
          <cell r="G56">
            <v>39361646.689999998</v>
          </cell>
          <cell r="N56">
            <v>2042217</v>
          </cell>
          <cell r="O56">
            <v>2042217</v>
          </cell>
        </row>
        <row r="57">
          <cell r="F57">
            <v>7997000</v>
          </cell>
          <cell r="G57">
            <v>8155425.1399999997</v>
          </cell>
          <cell r="O57">
            <v>133386</v>
          </cell>
        </row>
        <row r="58">
          <cell r="F58">
            <v>2390000</v>
          </cell>
          <cell r="G58">
            <v>2880598.04</v>
          </cell>
        </row>
        <row r="59">
          <cell r="F59">
            <v>5234000</v>
          </cell>
          <cell r="G59">
            <v>5782628.5800000001</v>
          </cell>
        </row>
        <row r="62">
          <cell r="F62">
            <v>77219707</v>
          </cell>
          <cell r="G62">
            <v>54371238.119999997</v>
          </cell>
        </row>
        <row r="63">
          <cell r="F63">
            <v>17777448</v>
          </cell>
          <cell r="G63">
            <v>21271714.649999999</v>
          </cell>
        </row>
        <row r="64">
          <cell r="F64">
            <v>80025818</v>
          </cell>
          <cell r="G64">
            <v>28884589.420000002</v>
          </cell>
          <cell r="J64">
            <v>2763417</v>
          </cell>
          <cell r="K64">
            <v>2763417</v>
          </cell>
        </row>
        <row r="65">
          <cell r="F65">
            <v>25277143</v>
          </cell>
          <cell r="G65">
            <v>26272779.079999998</v>
          </cell>
          <cell r="N65">
            <v>6883457</v>
          </cell>
          <cell r="O65">
            <v>6883457</v>
          </cell>
        </row>
        <row r="68">
          <cell r="F68">
            <v>181319000</v>
          </cell>
          <cell r="G68">
            <v>38745087.119999997</v>
          </cell>
          <cell r="J68">
            <v>596134</v>
          </cell>
        </row>
        <row r="69">
          <cell r="F69">
            <v>26276803</v>
          </cell>
          <cell r="G69">
            <v>26272336.739999998</v>
          </cell>
        </row>
        <row r="70">
          <cell r="F70">
            <v>16393928</v>
          </cell>
          <cell r="G70">
            <v>15776372.74</v>
          </cell>
          <cell r="N70">
            <v>318277</v>
          </cell>
          <cell r="O70">
            <v>318275.68</v>
          </cell>
        </row>
        <row r="71">
          <cell r="F71">
            <v>7760000</v>
          </cell>
          <cell r="G71">
            <v>8353503.9400000004</v>
          </cell>
        </row>
        <row r="72">
          <cell r="F72">
            <v>4066000</v>
          </cell>
          <cell r="G72">
            <v>3674383.37</v>
          </cell>
          <cell r="N72">
            <v>662870</v>
          </cell>
          <cell r="O72">
            <v>662778.93000000005</v>
          </cell>
        </row>
        <row r="75">
          <cell r="F75">
            <v>58052000</v>
          </cell>
          <cell r="G75">
            <v>40431021.289999999</v>
          </cell>
        </row>
        <row r="76">
          <cell r="F76">
            <v>41361000</v>
          </cell>
          <cell r="G76">
            <v>40208266.5</v>
          </cell>
        </row>
        <row r="77">
          <cell r="F77">
            <v>8161000</v>
          </cell>
          <cell r="G77">
            <v>6201206.2699999996</v>
          </cell>
        </row>
        <row r="78">
          <cell r="F78">
            <v>22309000</v>
          </cell>
          <cell r="G78">
            <v>18770298.18</v>
          </cell>
        </row>
        <row r="79">
          <cell r="F79">
            <v>7788000</v>
          </cell>
          <cell r="G79">
            <v>7118674.3999999994</v>
          </cell>
        </row>
        <row r="80">
          <cell r="F80">
            <v>14494000</v>
          </cell>
          <cell r="G80">
            <v>14252952.24</v>
          </cell>
          <cell r="N80">
            <v>34723</v>
          </cell>
        </row>
        <row r="85">
          <cell r="F85">
            <v>54705000</v>
          </cell>
          <cell r="G85">
            <v>54697102.899999999</v>
          </cell>
        </row>
        <row r="86">
          <cell r="F86">
            <v>30982000</v>
          </cell>
          <cell r="G86">
            <v>30587682.149999999</v>
          </cell>
          <cell r="N86">
            <v>436231.64</v>
          </cell>
          <cell r="O86">
            <v>436231.64</v>
          </cell>
        </row>
        <row r="87">
          <cell r="F87">
            <v>28852000</v>
          </cell>
          <cell r="G87">
            <v>30205902.690000001</v>
          </cell>
          <cell r="N87">
            <v>30051.14</v>
          </cell>
          <cell r="O87">
            <v>39096.44</v>
          </cell>
        </row>
        <row r="88">
          <cell r="F88">
            <v>9851000</v>
          </cell>
          <cell r="G88">
            <v>6664588.21</v>
          </cell>
        </row>
        <row r="89">
          <cell r="F89">
            <v>5554000</v>
          </cell>
          <cell r="G89">
            <v>3179888.7800000003</v>
          </cell>
        </row>
        <row r="92">
          <cell r="F92">
            <v>110565000</v>
          </cell>
          <cell r="G92">
            <v>72199283.650000036</v>
          </cell>
        </row>
        <row r="93">
          <cell r="F93">
            <v>49322000</v>
          </cell>
          <cell r="G93">
            <v>50374567</v>
          </cell>
        </row>
        <row r="94">
          <cell r="F94">
            <v>28119000</v>
          </cell>
          <cell r="G94">
            <v>28118839.920000002</v>
          </cell>
        </row>
        <row r="95">
          <cell r="F95">
            <v>3886000</v>
          </cell>
          <cell r="G95">
            <v>4690484.4000000004</v>
          </cell>
        </row>
        <row r="96">
          <cell r="F96">
            <v>24769000</v>
          </cell>
          <cell r="G96">
            <v>22900841.57</v>
          </cell>
          <cell r="J96">
            <v>1638917</v>
          </cell>
          <cell r="K96">
            <v>1638917</v>
          </cell>
          <cell r="N96">
            <v>615896</v>
          </cell>
          <cell r="O96">
            <v>615895.31999999995</v>
          </cell>
        </row>
        <row r="97">
          <cell r="F97">
            <v>2918000</v>
          </cell>
          <cell r="G97">
            <v>11384196.59</v>
          </cell>
        </row>
        <row r="98">
          <cell r="F98">
            <v>4448000</v>
          </cell>
          <cell r="G98">
            <v>4442222.5</v>
          </cell>
        </row>
        <row r="101">
          <cell r="F101">
            <v>67814000</v>
          </cell>
          <cell r="G101">
            <v>81273634.829999998</v>
          </cell>
          <cell r="N101">
            <v>273328</v>
          </cell>
          <cell r="O101">
            <v>273328</v>
          </cell>
        </row>
        <row r="102">
          <cell r="F102">
            <v>471194000</v>
          </cell>
          <cell r="G102">
            <v>41478705</v>
          </cell>
        </row>
        <row r="103">
          <cell r="F103">
            <v>2585680</v>
          </cell>
          <cell r="G103">
            <v>3713081.43</v>
          </cell>
        </row>
        <row r="108">
          <cell r="F108">
            <v>291399000</v>
          </cell>
          <cell r="G108">
            <v>42400602.279999994</v>
          </cell>
        </row>
        <row r="109">
          <cell r="F109">
            <v>28648000</v>
          </cell>
          <cell r="G109">
            <v>31054949.800000001</v>
          </cell>
        </row>
        <row r="110">
          <cell r="F110">
            <v>3688000</v>
          </cell>
          <cell r="G110">
            <v>3216335.07</v>
          </cell>
        </row>
        <row r="111">
          <cell r="F111">
            <v>1453000</v>
          </cell>
          <cell r="G111">
            <v>1472482.25</v>
          </cell>
        </row>
        <row r="112">
          <cell r="F112">
            <v>1621000</v>
          </cell>
          <cell r="G112">
            <v>1417921.54</v>
          </cell>
        </row>
        <row r="113">
          <cell r="F113">
            <v>3695000</v>
          </cell>
          <cell r="G113">
            <v>796739.36</v>
          </cell>
        </row>
        <row r="114">
          <cell r="F114">
            <v>7406000</v>
          </cell>
          <cell r="G114">
            <v>8285299.2599999998</v>
          </cell>
        </row>
        <row r="115">
          <cell r="F115">
            <v>8814000</v>
          </cell>
          <cell r="G115">
            <v>8179319.0599999968</v>
          </cell>
        </row>
        <row r="118">
          <cell r="F118">
            <v>90576000</v>
          </cell>
          <cell r="G118">
            <v>39792741.920000002</v>
          </cell>
        </row>
        <row r="119">
          <cell r="F119">
            <v>41452000</v>
          </cell>
          <cell r="G119">
            <v>36267898.399999999</v>
          </cell>
          <cell r="N119">
            <v>831107</v>
          </cell>
          <cell r="O119">
            <v>617436.72</v>
          </cell>
        </row>
        <row r="120">
          <cell r="F120">
            <v>15735000</v>
          </cell>
          <cell r="G120">
            <v>16657945.26</v>
          </cell>
        </row>
        <row r="121">
          <cell r="F121">
            <v>36744000</v>
          </cell>
          <cell r="G121">
            <v>28155118.920000002</v>
          </cell>
        </row>
        <row r="124">
          <cell r="F124">
            <v>70175000</v>
          </cell>
          <cell r="G124">
            <v>42752729.469999999</v>
          </cell>
        </row>
        <row r="125">
          <cell r="F125">
            <v>81300000</v>
          </cell>
          <cell r="G125">
            <v>49686577.280000001</v>
          </cell>
          <cell r="N125">
            <v>558742</v>
          </cell>
        </row>
        <row r="126">
          <cell r="F126">
            <v>27592625</v>
          </cell>
          <cell r="G126">
            <v>27751848.010000002</v>
          </cell>
        </row>
        <row r="129">
          <cell r="F129">
            <v>93854000</v>
          </cell>
          <cell r="G129">
            <v>72201740.890000001</v>
          </cell>
        </row>
        <row r="130">
          <cell r="F130">
            <v>22797000</v>
          </cell>
          <cell r="G130">
            <v>17584899.120000001</v>
          </cell>
          <cell r="N130">
            <v>529893</v>
          </cell>
          <cell r="O130">
            <v>529892.87</v>
          </cell>
        </row>
        <row r="131">
          <cell r="F131">
            <v>3744000</v>
          </cell>
          <cell r="G131">
            <v>2709517.13</v>
          </cell>
        </row>
        <row r="134">
          <cell r="F134">
            <v>35302000</v>
          </cell>
          <cell r="G134">
            <v>33325108.012233395</v>
          </cell>
          <cell r="J134">
            <v>683150</v>
          </cell>
          <cell r="K134">
            <v>497083.97776661435</v>
          </cell>
        </row>
        <row r="135">
          <cell r="F135">
            <v>26078314</v>
          </cell>
          <cell r="G135">
            <v>12809232.98</v>
          </cell>
        </row>
        <row r="136">
          <cell r="F136">
            <v>6712000</v>
          </cell>
          <cell r="G136">
            <v>13262133.59</v>
          </cell>
        </row>
        <row r="140">
          <cell r="J140">
            <v>2893000</v>
          </cell>
          <cell r="K140">
            <v>1923497.7</v>
          </cell>
        </row>
        <row r="141">
          <cell r="J141">
            <v>946200</v>
          </cell>
          <cell r="K141">
            <v>964807.96</v>
          </cell>
        </row>
        <row r="142">
          <cell r="F142">
            <v>1568854</v>
          </cell>
          <cell r="J142">
            <v>12431517</v>
          </cell>
          <cell r="K142">
            <v>10621356.539999999</v>
          </cell>
        </row>
        <row r="143">
          <cell r="J143">
            <v>2019100</v>
          </cell>
          <cell r="K143">
            <v>1761181.89</v>
          </cell>
        </row>
        <row r="145">
          <cell r="F145">
            <v>0</v>
          </cell>
          <cell r="G145">
            <v>0</v>
          </cell>
        </row>
        <row r="147">
          <cell r="F147">
            <v>0</v>
          </cell>
          <cell r="G147">
            <v>0</v>
          </cell>
        </row>
        <row r="148">
          <cell r="J148">
            <v>1361934</v>
          </cell>
          <cell r="K148">
            <v>1516398.25</v>
          </cell>
        </row>
        <row r="149">
          <cell r="F149">
            <v>0</v>
          </cell>
          <cell r="G149">
            <v>0</v>
          </cell>
        </row>
        <row r="150">
          <cell r="F150">
            <v>1085000</v>
          </cell>
          <cell r="G150">
            <v>1085000</v>
          </cell>
          <cell r="J150">
            <v>2116617</v>
          </cell>
          <cell r="K150">
            <v>1353311.6000000006</v>
          </cell>
        </row>
        <row r="151">
          <cell r="J151">
            <v>2190517</v>
          </cell>
          <cell r="K151">
            <v>1096227.3400000001</v>
          </cell>
        </row>
        <row r="152">
          <cell r="J152">
            <v>5392417</v>
          </cell>
          <cell r="K152">
            <v>2731542.95</v>
          </cell>
        </row>
        <row r="153">
          <cell r="F153">
            <v>0</v>
          </cell>
          <cell r="G153">
            <v>0</v>
          </cell>
        </row>
        <row r="154">
          <cell r="F154">
            <v>0</v>
          </cell>
          <cell r="G154">
            <v>0</v>
          </cell>
        </row>
        <row r="155">
          <cell r="F155">
            <v>0</v>
          </cell>
          <cell r="G155">
            <v>0</v>
          </cell>
        </row>
        <row r="156">
          <cell r="F156">
            <v>0</v>
          </cell>
          <cell r="G156">
            <v>0</v>
          </cell>
        </row>
        <row r="159">
          <cell r="F159">
            <v>41954000</v>
          </cell>
          <cell r="G159">
            <v>25244936.109999999</v>
          </cell>
        </row>
        <row r="160">
          <cell r="F160">
            <v>25121137.68</v>
          </cell>
          <cell r="G160">
            <v>23291804.489999998</v>
          </cell>
        </row>
      </sheetData>
      <sheetData sheetId="2">
        <row r="8">
          <cell r="F8">
            <v>6401693895.6199999</v>
          </cell>
          <cell r="G8">
            <v>6624580594.1099997</v>
          </cell>
          <cell r="N8">
            <v>1794981</v>
          </cell>
          <cell r="O8">
            <v>889785.19</v>
          </cell>
        </row>
        <row r="13">
          <cell r="F13">
            <v>34808952</v>
          </cell>
          <cell r="G13">
            <v>38546876.299999997</v>
          </cell>
          <cell r="N13">
            <v>24509033.600000001</v>
          </cell>
          <cell r="O13">
            <v>24509033.600000001</v>
          </cell>
        </row>
        <row r="14">
          <cell r="F14">
            <v>16172431</v>
          </cell>
          <cell r="G14">
            <v>19786573.150000002</v>
          </cell>
        </row>
        <row r="15">
          <cell r="F15">
            <v>16922341</v>
          </cell>
          <cell r="G15">
            <v>18995256.420000002</v>
          </cell>
        </row>
        <row r="16">
          <cell r="F16">
            <v>2620939</v>
          </cell>
          <cell r="G16">
            <v>3752022.42</v>
          </cell>
        </row>
        <row r="17">
          <cell r="F17">
            <v>18682190</v>
          </cell>
          <cell r="G17">
            <v>18602747.120000001</v>
          </cell>
          <cell r="N17">
            <v>19796985.079999998</v>
          </cell>
          <cell r="O17">
            <v>19796985.079999998</v>
          </cell>
        </row>
        <row r="20">
          <cell r="F20">
            <v>51703000</v>
          </cell>
          <cell r="G20">
            <v>47366902.469999999</v>
          </cell>
          <cell r="K20">
            <v>17349794.059999999</v>
          </cell>
        </row>
        <row r="21">
          <cell r="F21">
            <v>51834000</v>
          </cell>
          <cell r="G21">
            <v>59198430.649999999</v>
          </cell>
          <cell r="N21">
            <v>334200</v>
          </cell>
        </row>
        <row r="24">
          <cell r="F24">
            <v>50178000</v>
          </cell>
          <cell r="G24">
            <v>107410939.45999999</v>
          </cell>
        </row>
        <row r="25">
          <cell r="F25">
            <v>7181000</v>
          </cell>
          <cell r="G25">
            <v>9547094.7300000004</v>
          </cell>
        </row>
        <row r="26">
          <cell r="F26">
            <v>7642000</v>
          </cell>
          <cell r="G26">
            <v>7642000</v>
          </cell>
          <cell r="N26">
            <v>685409</v>
          </cell>
          <cell r="O26">
            <v>7284174.8200000003</v>
          </cell>
        </row>
        <row r="29">
          <cell r="F29">
            <v>97067000</v>
          </cell>
          <cell r="G29">
            <v>117622884.09999999</v>
          </cell>
          <cell r="K29">
            <v>499017.77999999997</v>
          </cell>
        </row>
        <row r="30">
          <cell r="F30">
            <v>146432401</v>
          </cell>
          <cell r="G30">
            <v>53475845.836999997</v>
          </cell>
        </row>
        <row r="31">
          <cell r="F31">
            <v>32749334.999999996</v>
          </cell>
          <cell r="G31">
            <v>47895976.509999998</v>
          </cell>
        </row>
        <row r="32">
          <cell r="F32">
            <v>17534000</v>
          </cell>
          <cell r="G32">
            <v>30919569.469999999</v>
          </cell>
        </row>
        <row r="35">
          <cell r="F35">
            <v>35863000</v>
          </cell>
          <cell r="G35">
            <v>41595582.100000001</v>
          </cell>
          <cell r="N35">
            <v>117997</v>
          </cell>
          <cell r="O35">
            <v>74619.98</v>
          </cell>
        </row>
        <row r="36">
          <cell r="F36">
            <v>90488000</v>
          </cell>
          <cell r="G36">
            <v>142363510.75</v>
          </cell>
          <cell r="N36">
            <v>3037515</v>
          </cell>
          <cell r="O36">
            <v>627455.84000000008</v>
          </cell>
        </row>
        <row r="37">
          <cell r="F37">
            <v>121814000</v>
          </cell>
          <cell r="G37">
            <v>174025862.16000003</v>
          </cell>
        </row>
        <row r="38">
          <cell r="F38">
            <v>63046524.729999997</v>
          </cell>
          <cell r="G38">
            <v>63043980.68</v>
          </cell>
          <cell r="N38">
            <v>319053</v>
          </cell>
          <cell r="O38">
            <v>310184.90000000002</v>
          </cell>
        </row>
        <row r="39">
          <cell r="F39">
            <v>77002732</v>
          </cell>
          <cell r="G39">
            <v>88421311.590000004</v>
          </cell>
        </row>
        <row r="40">
          <cell r="F40">
            <v>81010000</v>
          </cell>
          <cell r="G40">
            <v>80897454.670000002</v>
          </cell>
        </row>
        <row r="41">
          <cell r="F41">
            <v>98526000</v>
          </cell>
          <cell r="G41">
            <v>136309184.91999999</v>
          </cell>
          <cell r="N41">
            <v>2197978</v>
          </cell>
          <cell r="O41">
            <v>2848853.11</v>
          </cell>
        </row>
        <row r="42">
          <cell r="F42">
            <v>52701000</v>
          </cell>
          <cell r="G42">
            <v>79512295.719999999</v>
          </cell>
          <cell r="N42">
            <v>165077</v>
          </cell>
          <cell r="O42">
            <v>94405.45</v>
          </cell>
        </row>
        <row r="43">
          <cell r="F43">
            <v>43067000</v>
          </cell>
          <cell r="G43">
            <v>67112042.810000002</v>
          </cell>
        </row>
        <row r="44">
          <cell r="F44">
            <v>37450000</v>
          </cell>
          <cell r="G44">
            <v>37943561.380000003</v>
          </cell>
          <cell r="N44">
            <v>824215</v>
          </cell>
          <cell r="O44">
            <v>345573.58</v>
          </cell>
        </row>
        <row r="45">
          <cell r="F45">
            <v>57216000</v>
          </cell>
          <cell r="G45">
            <v>80754731.090000004</v>
          </cell>
          <cell r="N45">
            <v>3043267</v>
          </cell>
          <cell r="O45">
            <v>2582447.4500000002</v>
          </cell>
        </row>
        <row r="46">
          <cell r="F46">
            <v>20562000</v>
          </cell>
          <cell r="G46">
            <v>29763732.750000004</v>
          </cell>
          <cell r="N46">
            <v>153713</v>
          </cell>
          <cell r="O46">
            <v>153712.84</v>
          </cell>
        </row>
        <row r="49">
          <cell r="F49">
            <v>8664509</v>
          </cell>
          <cell r="G49">
            <v>15602461.68</v>
          </cell>
          <cell r="N49">
            <v>13608</v>
          </cell>
          <cell r="O49">
            <v>4934.3599999999997</v>
          </cell>
        </row>
        <row r="50">
          <cell r="F50">
            <v>62202136.5</v>
          </cell>
          <cell r="G50">
            <v>42824895.130000003</v>
          </cell>
        </row>
        <row r="55">
          <cell r="F55">
            <v>106251000</v>
          </cell>
          <cell r="G55">
            <v>93467447.469999999</v>
          </cell>
        </row>
        <row r="56">
          <cell r="F56">
            <v>45759000</v>
          </cell>
          <cell r="G56">
            <v>50413913.049999997</v>
          </cell>
          <cell r="N56">
            <v>1785657</v>
          </cell>
          <cell r="O56">
            <v>176135</v>
          </cell>
        </row>
        <row r="57">
          <cell r="F57">
            <v>9029000</v>
          </cell>
          <cell r="G57">
            <v>9644554.8599999994</v>
          </cell>
        </row>
        <row r="58">
          <cell r="F58">
            <v>2696000</v>
          </cell>
          <cell r="G58">
            <v>3062035.36</v>
          </cell>
        </row>
        <row r="59">
          <cell r="F59">
            <v>6096000</v>
          </cell>
          <cell r="G59">
            <v>6117599.21</v>
          </cell>
        </row>
        <row r="62">
          <cell r="F62">
            <v>77219707</v>
          </cell>
          <cell r="G62">
            <v>158897123.34</v>
          </cell>
        </row>
        <row r="63">
          <cell r="F63">
            <v>20485381</v>
          </cell>
          <cell r="G63">
            <v>21335092.899999999</v>
          </cell>
          <cell r="N63">
            <v>2370981</v>
          </cell>
          <cell r="O63">
            <v>2370981</v>
          </cell>
        </row>
        <row r="64">
          <cell r="F64">
            <v>20139962</v>
          </cell>
          <cell r="G64">
            <v>76266558.510000005</v>
          </cell>
        </row>
        <row r="65">
          <cell r="F65">
            <v>29484223</v>
          </cell>
          <cell r="G65">
            <v>29581069.75</v>
          </cell>
          <cell r="N65">
            <v>9514723</v>
          </cell>
          <cell r="O65">
            <v>9514723</v>
          </cell>
        </row>
        <row r="68">
          <cell r="F68">
            <v>43801000</v>
          </cell>
          <cell r="G68">
            <v>172525870.62</v>
          </cell>
        </row>
        <row r="69">
          <cell r="F69">
            <v>58469341</v>
          </cell>
          <cell r="G69">
            <v>58474015.810000002</v>
          </cell>
        </row>
        <row r="70">
          <cell r="F70">
            <v>23520424</v>
          </cell>
          <cell r="G70">
            <v>24875612.460000001</v>
          </cell>
        </row>
        <row r="71">
          <cell r="F71">
            <v>9988000</v>
          </cell>
          <cell r="G71">
            <v>14148178.289999999</v>
          </cell>
        </row>
        <row r="72">
          <cell r="F72">
            <v>5650368</v>
          </cell>
          <cell r="G72">
            <v>6875773.4299999997</v>
          </cell>
        </row>
        <row r="75">
          <cell r="F75">
            <v>59344821</v>
          </cell>
          <cell r="G75">
            <v>77120665.680000007</v>
          </cell>
        </row>
        <row r="76">
          <cell r="F76">
            <v>46327926</v>
          </cell>
          <cell r="G76">
            <v>45345530.420000002</v>
          </cell>
        </row>
        <row r="77">
          <cell r="F77">
            <v>4298124</v>
          </cell>
          <cell r="G77">
            <v>6701964</v>
          </cell>
        </row>
        <row r="78">
          <cell r="F78">
            <v>24407303</v>
          </cell>
          <cell r="G78">
            <v>28012969.190000001</v>
          </cell>
          <cell r="N78">
            <v>163326</v>
          </cell>
          <cell r="O78">
            <v>163325.93</v>
          </cell>
        </row>
        <row r="79">
          <cell r="F79">
            <v>10749529</v>
          </cell>
          <cell r="G79">
            <v>10469322.57</v>
          </cell>
        </row>
        <row r="80">
          <cell r="F80">
            <v>15622640</v>
          </cell>
          <cell r="G80">
            <v>15263291.68</v>
          </cell>
          <cell r="O80">
            <v>34722.370000000003</v>
          </cell>
        </row>
        <row r="85">
          <cell r="F85">
            <v>54946000</v>
          </cell>
          <cell r="G85">
            <v>54953929.799999997</v>
          </cell>
        </row>
        <row r="86">
          <cell r="F86">
            <v>56187000</v>
          </cell>
          <cell r="G86">
            <v>56586359.240000002</v>
          </cell>
          <cell r="N86">
            <v>2009312.97</v>
          </cell>
          <cell r="O86">
            <v>985988.91</v>
          </cell>
        </row>
        <row r="87">
          <cell r="F87">
            <v>73747391.810000002</v>
          </cell>
          <cell r="G87">
            <v>74905748.290000007</v>
          </cell>
        </row>
        <row r="88">
          <cell r="F88">
            <v>7103000</v>
          </cell>
          <cell r="G88">
            <v>10360418.17</v>
          </cell>
        </row>
        <row r="89">
          <cell r="F89">
            <v>3834000</v>
          </cell>
          <cell r="G89">
            <v>6981305.7899999991</v>
          </cell>
        </row>
        <row r="92">
          <cell r="F92">
            <v>121401000</v>
          </cell>
          <cell r="G92">
            <v>199878178.47</v>
          </cell>
        </row>
        <row r="93">
          <cell r="F93">
            <v>65072000</v>
          </cell>
          <cell r="G93">
            <v>65597854.75</v>
          </cell>
          <cell r="N93">
            <v>501823</v>
          </cell>
          <cell r="O93">
            <v>501822.06</v>
          </cell>
        </row>
        <row r="94">
          <cell r="F94">
            <v>30323000</v>
          </cell>
          <cell r="G94">
            <v>30323216.530000001</v>
          </cell>
        </row>
        <row r="95">
          <cell r="F95">
            <v>7368000</v>
          </cell>
          <cell r="G95">
            <v>3905049.43</v>
          </cell>
        </row>
        <row r="96">
          <cell r="F96">
            <v>5584000</v>
          </cell>
          <cell r="G96">
            <v>8842689.4600000009</v>
          </cell>
          <cell r="J96">
            <v>41000</v>
          </cell>
          <cell r="K96">
            <v>0</v>
          </cell>
        </row>
        <row r="97">
          <cell r="F97">
            <v>2918000</v>
          </cell>
          <cell r="G97">
            <v>8716813.3499999996</v>
          </cell>
        </row>
        <row r="98">
          <cell r="F98">
            <v>14601000</v>
          </cell>
          <cell r="G98">
            <v>14674409.619999999</v>
          </cell>
        </row>
        <row r="101">
          <cell r="F101">
            <v>69318000</v>
          </cell>
          <cell r="G101">
            <v>101339362.44</v>
          </cell>
        </row>
        <row r="102">
          <cell r="F102">
            <v>33696111</v>
          </cell>
          <cell r="G102">
            <v>478188417.39999998</v>
          </cell>
        </row>
        <row r="103">
          <cell r="F103">
            <v>4350840</v>
          </cell>
          <cell r="G103">
            <v>4691924.99</v>
          </cell>
        </row>
        <row r="108">
          <cell r="F108">
            <v>291402000</v>
          </cell>
          <cell r="G108">
            <v>55987852.919999994</v>
          </cell>
        </row>
        <row r="109">
          <cell r="F109">
            <v>28648000</v>
          </cell>
          <cell r="G109">
            <v>31149911.960000001</v>
          </cell>
          <cell r="J109">
            <v>33000000</v>
          </cell>
          <cell r="K109">
            <v>30232142.850000001</v>
          </cell>
        </row>
        <row r="110">
          <cell r="F110">
            <v>4355335</v>
          </cell>
          <cell r="G110">
            <v>6033484.54</v>
          </cell>
        </row>
        <row r="111">
          <cell r="F111">
            <v>3168460</v>
          </cell>
          <cell r="G111">
            <v>3175280.9599999995</v>
          </cell>
        </row>
        <row r="112">
          <cell r="F112">
            <v>1621000</v>
          </cell>
          <cell r="G112">
            <v>2512047.9</v>
          </cell>
        </row>
        <row r="113">
          <cell r="F113">
            <v>3696000</v>
          </cell>
          <cell r="G113">
            <v>5608470.5</v>
          </cell>
        </row>
        <row r="114">
          <cell r="F114">
            <v>7406000</v>
          </cell>
          <cell r="G114">
            <v>8211015.3800000036</v>
          </cell>
        </row>
        <row r="115">
          <cell r="F115">
            <v>8814000</v>
          </cell>
          <cell r="G115">
            <v>10552388.930000002</v>
          </cell>
        </row>
        <row r="118">
          <cell r="F118">
            <v>34789000</v>
          </cell>
          <cell r="G118">
            <v>93054586.230000004</v>
          </cell>
        </row>
        <row r="119">
          <cell r="F119">
            <v>46416000</v>
          </cell>
          <cell r="G119">
            <v>46374833.25</v>
          </cell>
          <cell r="N119">
            <v>129649</v>
          </cell>
          <cell r="O119">
            <v>483038.7</v>
          </cell>
        </row>
        <row r="120">
          <cell r="F120">
            <v>34551800.079999998</v>
          </cell>
          <cell r="G120">
            <v>41129723.770000003</v>
          </cell>
        </row>
        <row r="121">
          <cell r="F121">
            <v>40092000</v>
          </cell>
          <cell r="G121">
            <v>39701783.640000001</v>
          </cell>
        </row>
        <row r="124">
          <cell r="F124">
            <v>55455000</v>
          </cell>
          <cell r="G124">
            <v>66853474.920000002</v>
          </cell>
          <cell r="N124">
            <v>20527</v>
          </cell>
        </row>
        <row r="125">
          <cell r="F125">
            <v>81109000</v>
          </cell>
          <cell r="G125">
            <v>113046869.84999999</v>
          </cell>
          <cell r="O125">
            <v>557926.88</v>
          </cell>
        </row>
        <row r="126">
          <cell r="F126">
            <v>36376000</v>
          </cell>
          <cell r="G126">
            <v>29475901.84</v>
          </cell>
        </row>
        <row r="129">
          <cell r="F129">
            <v>88390000</v>
          </cell>
          <cell r="G129">
            <v>92991920.689999998</v>
          </cell>
        </row>
        <row r="130">
          <cell r="F130">
            <v>28185851</v>
          </cell>
          <cell r="G130">
            <v>34982093.240000002</v>
          </cell>
          <cell r="N130">
            <v>0.13</v>
          </cell>
        </row>
        <row r="131">
          <cell r="F131">
            <v>3715000</v>
          </cell>
          <cell r="G131">
            <v>4750895.0199999996</v>
          </cell>
        </row>
        <row r="134">
          <cell r="F134">
            <v>58369300.5</v>
          </cell>
          <cell r="G134">
            <v>57922387.94000002</v>
          </cell>
          <cell r="K134">
            <v>550517.32999999996</v>
          </cell>
        </row>
        <row r="135">
          <cell r="F135">
            <v>29449679</v>
          </cell>
          <cell r="G135">
            <v>28149548.789999999</v>
          </cell>
        </row>
        <row r="136">
          <cell r="F136">
            <v>8765000</v>
          </cell>
          <cell r="G136">
            <v>11792812.869999999</v>
          </cell>
        </row>
        <row r="140">
          <cell r="J140">
            <v>2447389</v>
          </cell>
          <cell r="K140">
            <v>3474633.35</v>
          </cell>
        </row>
        <row r="141">
          <cell r="J141">
            <v>946200</v>
          </cell>
          <cell r="K141">
            <v>661164.85</v>
          </cell>
        </row>
        <row r="142">
          <cell r="G142">
            <v>1566928.09</v>
          </cell>
          <cell r="K142">
            <v>4599422.8000000007</v>
          </cell>
        </row>
        <row r="143">
          <cell r="F143">
            <v>102000</v>
          </cell>
          <cell r="G143">
            <v>51000</v>
          </cell>
          <cell r="J143">
            <v>0</v>
          </cell>
          <cell r="K143">
            <v>303450.74</v>
          </cell>
        </row>
        <row r="145">
          <cell r="F145">
            <v>0</v>
          </cell>
          <cell r="G145">
            <v>0</v>
          </cell>
        </row>
        <row r="147">
          <cell r="F147">
            <v>0</v>
          </cell>
          <cell r="G147">
            <v>0</v>
          </cell>
        </row>
        <row r="148">
          <cell r="F148">
            <v>3185202</v>
          </cell>
          <cell r="G148">
            <v>2259200.5699999998</v>
          </cell>
        </row>
        <row r="149">
          <cell r="F149">
            <v>0</v>
          </cell>
          <cell r="G149">
            <v>0</v>
          </cell>
        </row>
        <row r="150">
          <cell r="F150">
            <v>1086000</v>
          </cell>
          <cell r="G150">
            <v>1086000</v>
          </cell>
          <cell r="K150">
            <v>1339575.0599999996</v>
          </cell>
        </row>
        <row r="151">
          <cell r="F151">
            <v>248000</v>
          </cell>
          <cell r="G151">
            <v>247554.49</v>
          </cell>
          <cell r="K151">
            <v>1380666.76</v>
          </cell>
        </row>
        <row r="152">
          <cell r="J152">
            <v>109612</v>
          </cell>
          <cell r="K152">
            <v>3305399.19</v>
          </cell>
        </row>
        <row r="153">
          <cell r="F153">
            <v>0</v>
          </cell>
          <cell r="G153">
            <v>0</v>
          </cell>
        </row>
        <row r="154">
          <cell r="F154">
            <v>0</v>
          </cell>
          <cell r="G154">
            <v>0</v>
          </cell>
        </row>
        <row r="155">
          <cell r="F155">
            <v>0</v>
          </cell>
          <cell r="G155">
            <v>0</v>
          </cell>
        </row>
        <row r="156">
          <cell r="F156">
            <v>0</v>
          </cell>
          <cell r="G156">
            <v>0</v>
          </cell>
        </row>
        <row r="159">
          <cell r="F159">
            <v>42791000</v>
          </cell>
          <cell r="G159">
            <v>26959523.329999998</v>
          </cell>
        </row>
        <row r="160">
          <cell r="F160">
            <v>27865352.66</v>
          </cell>
          <cell r="G160">
            <v>30875851.59</v>
          </cell>
        </row>
      </sheetData>
      <sheetData sheetId="3"/>
      <sheetData sheetId="4"/>
      <sheetData sheetId="5"/>
      <sheetData sheetId="6">
        <row r="8">
          <cell r="F8">
            <v>2913331048.5999999</v>
          </cell>
          <cell r="G8">
            <v>2913330934.6599998</v>
          </cell>
          <cell r="N8">
            <v>4067378</v>
          </cell>
          <cell r="O8">
            <v>3315495.35</v>
          </cell>
        </row>
        <row r="13">
          <cell r="F13">
            <v>34084984</v>
          </cell>
          <cell r="G13">
            <v>33818752.409999996</v>
          </cell>
          <cell r="N13">
            <v>11998752</v>
          </cell>
          <cell r="O13">
            <v>11998752</v>
          </cell>
        </row>
        <row r="14">
          <cell r="F14">
            <v>29348901</v>
          </cell>
          <cell r="G14">
            <v>17126235.050000001</v>
          </cell>
        </row>
        <row r="15">
          <cell r="F15">
            <v>17142898</v>
          </cell>
          <cell r="G15">
            <v>15595950.07</v>
          </cell>
        </row>
        <row r="16">
          <cell r="F16">
            <v>3632313</v>
          </cell>
          <cell r="G16">
            <v>2253417.56</v>
          </cell>
          <cell r="J16">
            <v>1500000</v>
          </cell>
          <cell r="K16">
            <v>1500000</v>
          </cell>
        </row>
        <row r="17">
          <cell r="F17">
            <v>17795000.280000001</v>
          </cell>
          <cell r="G17">
            <v>17841375.120000001</v>
          </cell>
          <cell r="N17">
            <v>8677552.5399999991</v>
          </cell>
          <cell r="O17">
            <v>8677552.5399999991</v>
          </cell>
        </row>
        <row r="20">
          <cell r="F20">
            <v>91103000</v>
          </cell>
          <cell r="G20">
            <v>101102063.33</v>
          </cell>
          <cell r="J20">
            <v>10000000</v>
          </cell>
        </row>
        <row r="21">
          <cell r="F21">
            <v>57389000</v>
          </cell>
          <cell r="G21">
            <v>57202047.109999977</v>
          </cell>
          <cell r="J21">
            <v>4000000</v>
          </cell>
          <cell r="N21">
            <v>49177568</v>
          </cell>
          <cell r="O21">
            <v>334199.07</v>
          </cell>
        </row>
        <row r="24">
          <cell r="F24">
            <v>39297000</v>
          </cell>
          <cell r="G24">
            <v>26008725.34</v>
          </cell>
        </row>
        <row r="25">
          <cell r="F25">
            <v>7512000</v>
          </cell>
          <cell r="G25">
            <v>6232979.3999999994</v>
          </cell>
        </row>
        <row r="26">
          <cell r="F26">
            <v>7709000</v>
          </cell>
          <cell r="G26">
            <v>7577539.3799999999</v>
          </cell>
          <cell r="O26">
            <v>18788</v>
          </cell>
        </row>
        <row r="29">
          <cell r="F29">
            <v>95546000</v>
          </cell>
          <cell r="G29">
            <v>77370793.950000003</v>
          </cell>
        </row>
        <row r="30">
          <cell r="F30">
            <v>127880300</v>
          </cell>
          <cell r="G30">
            <v>24767850.320000004</v>
          </cell>
        </row>
        <row r="31">
          <cell r="F31">
            <v>30275927.350000001</v>
          </cell>
          <cell r="G31">
            <v>9655843.6999999993</v>
          </cell>
        </row>
        <row r="32">
          <cell r="F32">
            <v>7904000</v>
          </cell>
          <cell r="G32">
            <v>3285546.88</v>
          </cell>
        </row>
        <row r="35">
          <cell r="F35">
            <v>34287000</v>
          </cell>
          <cell r="G35">
            <v>21768593.239999998</v>
          </cell>
        </row>
        <row r="36">
          <cell r="F36">
            <v>98342000</v>
          </cell>
          <cell r="G36">
            <v>59480757.880000003</v>
          </cell>
          <cell r="J36">
            <v>120900</v>
          </cell>
          <cell r="K36">
            <v>51675</v>
          </cell>
          <cell r="O36">
            <v>3037515</v>
          </cell>
        </row>
        <row r="37">
          <cell r="F37">
            <v>76117000</v>
          </cell>
          <cell r="G37">
            <v>41718482.100000001</v>
          </cell>
          <cell r="N37">
            <v>1001122</v>
          </cell>
          <cell r="O37">
            <v>933584.83</v>
          </cell>
        </row>
        <row r="38">
          <cell r="F38">
            <v>74947000</v>
          </cell>
          <cell r="G38">
            <v>74942877.150000006</v>
          </cell>
          <cell r="N38">
            <v>1113666</v>
          </cell>
          <cell r="O38">
            <v>1036992.7</v>
          </cell>
        </row>
        <row r="39">
          <cell r="F39">
            <v>81537665</v>
          </cell>
          <cell r="G39">
            <v>70871698.609999999</v>
          </cell>
        </row>
        <row r="40">
          <cell r="F40">
            <v>29354000</v>
          </cell>
          <cell r="G40">
            <v>24714543.68</v>
          </cell>
        </row>
        <row r="41">
          <cell r="F41">
            <v>55998300</v>
          </cell>
          <cell r="G41">
            <v>31403112.579999998</v>
          </cell>
          <cell r="N41">
            <v>191073</v>
          </cell>
          <cell r="O41">
            <v>2197526.2599999998</v>
          </cell>
        </row>
        <row r="42">
          <cell r="F42">
            <v>58491000</v>
          </cell>
          <cell r="G42">
            <v>33106300.949999999</v>
          </cell>
          <cell r="N42">
            <v>1675713</v>
          </cell>
          <cell r="O42">
            <v>1779289.5</v>
          </cell>
        </row>
        <row r="43">
          <cell r="F43">
            <v>43872000</v>
          </cell>
          <cell r="G43">
            <v>29763295.41</v>
          </cell>
        </row>
        <row r="44">
          <cell r="F44">
            <v>37155000</v>
          </cell>
          <cell r="G44">
            <v>26354940.670000002</v>
          </cell>
          <cell r="N44">
            <v>433803</v>
          </cell>
          <cell r="O44">
            <v>321866.51</v>
          </cell>
        </row>
        <row r="45">
          <cell r="F45">
            <v>59567000</v>
          </cell>
          <cell r="G45">
            <v>23464840.599999998</v>
          </cell>
          <cell r="N45">
            <v>122527</v>
          </cell>
          <cell r="O45">
            <v>83156.289999999994</v>
          </cell>
        </row>
        <row r="46">
          <cell r="F46">
            <v>72116000</v>
          </cell>
          <cell r="G46">
            <v>26284705.449999999</v>
          </cell>
          <cell r="N46">
            <v>154597</v>
          </cell>
        </row>
        <row r="49">
          <cell r="F49">
            <v>18961293</v>
          </cell>
          <cell r="G49">
            <v>13051049.870000001</v>
          </cell>
        </row>
        <row r="50">
          <cell r="F50">
            <v>38326000</v>
          </cell>
          <cell r="G50">
            <v>38299395.340000004</v>
          </cell>
        </row>
        <row r="55">
          <cell r="F55">
            <v>108701000</v>
          </cell>
          <cell r="G55">
            <v>15488670.289999999</v>
          </cell>
          <cell r="N55">
            <v>220999</v>
          </cell>
        </row>
        <row r="56">
          <cell r="F56">
            <v>66485000</v>
          </cell>
          <cell r="G56">
            <v>55944074.920000002</v>
          </cell>
          <cell r="N56">
            <v>1036529</v>
          </cell>
          <cell r="O56">
            <v>1609522</v>
          </cell>
        </row>
        <row r="57">
          <cell r="F57">
            <v>22446800</v>
          </cell>
          <cell r="G57">
            <v>11808591.369999994</v>
          </cell>
          <cell r="J57">
            <v>350000</v>
          </cell>
        </row>
        <row r="58">
          <cell r="F58">
            <v>14526000</v>
          </cell>
          <cell r="G58">
            <v>2653790.9700000007</v>
          </cell>
          <cell r="N58">
            <v>14517458</v>
          </cell>
          <cell r="O58">
            <v>4390571.1399999997</v>
          </cell>
        </row>
        <row r="59">
          <cell r="F59">
            <v>9879000</v>
          </cell>
          <cell r="G59">
            <v>9843263.8499999996</v>
          </cell>
        </row>
        <row r="62">
          <cell r="F62">
            <v>80362383</v>
          </cell>
          <cell r="G62">
            <v>43199018.609999999</v>
          </cell>
        </row>
        <row r="63">
          <cell r="F63">
            <v>20993759</v>
          </cell>
          <cell r="G63">
            <v>20608139.890000001</v>
          </cell>
          <cell r="J63">
            <v>1275987.6200000001</v>
          </cell>
          <cell r="K63">
            <v>30000</v>
          </cell>
          <cell r="N63">
            <v>235369</v>
          </cell>
        </row>
        <row r="64">
          <cell r="F64">
            <v>56257736</v>
          </cell>
          <cell r="G64">
            <v>45816736.350000001</v>
          </cell>
          <cell r="N64">
            <v>1214768</v>
          </cell>
          <cell r="O64">
            <v>1214767.83</v>
          </cell>
        </row>
        <row r="65">
          <cell r="F65">
            <v>27441851</v>
          </cell>
          <cell r="G65">
            <v>27441390.670000002</v>
          </cell>
          <cell r="N65">
            <v>17738221</v>
          </cell>
          <cell r="O65">
            <v>17738221</v>
          </cell>
        </row>
        <row r="68">
          <cell r="F68">
            <v>41525000</v>
          </cell>
          <cell r="G68">
            <v>27973454.260000002</v>
          </cell>
          <cell r="N68">
            <v>753641</v>
          </cell>
          <cell r="O68">
            <v>743640.93</v>
          </cell>
        </row>
        <row r="69">
          <cell r="F69">
            <v>35015850</v>
          </cell>
          <cell r="G69">
            <v>32267049.530000001</v>
          </cell>
        </row>
        <row r="70">
          <cell r="F70">
            <v>21621601</v>
          </cell>
          <cell r="G70">
            <v>18054556.120000001</v>
          </cell>
        </row>
        <row r="71">
          <cell r="F71">
            <v>9299000</v>
          </cell>
          <cell r="G71">
            <v>8697329.2899999991</v>
          </cell>
        </row>
        <row r="72">
          <cell r="F72">
            <v>27858956</v>
          </cell>
          <cell r="G72">
            <v>3985477.92</v>
          </cell>
        </row>
        <row r="75">
          <cell r="F75">
            <v>63482940</v>
          </cell>
          <cell r="G75">
            <v>61025508.100000001</v>
          </cell>
          <cell r="J75">
            <v>33111517.969999999</v>
          </cell>
          <cell r="K75">
            <v>13986078.91</v>
          </cell>
        </row>
        <row r="76">
          <cell r="F76">
            <v>43865000</v>
          </cell>
          <cell r="G76">
            <v>36170106.060000002</v>
          </cell>
        </row>
        <row r="77">
          <cell r="F77">
            <v>5908374</v>
          </cell>
          <cell r="G77">
            <v>4480672.2299999995</v>
          </cell>
        </row>
        <row r="78">
          <cell r="F78">
            <v>52988434</v>
          </cell>
          <cell r="G78">
            <v>46318992.240000002</v>
          </cell>
          <cell r="N78">
            <v>3099459</v>
          </cell>
          <cell r="O78">
            <v>3099458.22</v>
          </cell>
        </row>
        <row r="79">
          <cell r="F79">
            <v>8266510</v>
          </cell>
          <cell r="G79">
            <v>8266353.6100000003</v>
          </cell>
        </row>
        <row r="80">
          <cell r="F80">
            <v>17555213</v>
          </cell>
          <cell r="G80">
            <v>13829931.27</v>
          </cell>
          <cell r="N80">
            <v>116844</v>
          </cell>
          <cell r="O80">
            <v>116259.81</v>
          </cell>
        </row>
        <row r="85">
          <cell r="F85">
            <v>88104000</v>
          </cell>
          <cell r="G85">
            <v>88071547.629999995</v>
          </cell>
        </row>
        <row r="86">
          <cell r="F86">
            <v>43364000</v>
          </cell>
          <cell r="G86">
            <v>43364000</v>
          </cell>
          <cell r="N86">
            <v>1362134.89</v>
          </cell>
          <cell r="O86">
            <v>1023324.06</v>
          </cell>
        </row>
        <row r="87">
          <cell r="F87">
            <v>68048000</v>
          </cell>
          <cell r="G87">
            <v>42556856.350000016</v>
          </cell>
          <cell r="N87">
            <v>172761.97</v>
          </cell>
        </row>
        <row r="88">
          <cell r="F88">
            <v>4374000</v>
          </cell>
          <cell r="G88">
            <v>4373707.47</v>
          </cell>
        </row>
        <row r="89">
          <cell r="F89">
            <v>5794000</v>
          </cell>
          <cell r="G89">
            <v>3137641.62</v>
          </cell>
        </row>
        <row r="92">
          <cell r="F92">
            <v>171875000</v>
          </cell>
          <cell r="G92">
            <v>78169177.669999972</v>
          </cell>
        </row>
        <row r="93">
          <cell r="F93">
            <v>79577000</v>
          </cell>
          <cell r="G93">
            <v>79495866.840000004</v>
          </cell>
          <cell r="N93">
            <v>1523605</v>
          </cell>
          <cell r="O93">
            <v>1362409.76</v>
          </cell>
        </row>
        <row r="94">
          <cell r="F94">
            <v>29302000</v>
          </cell>
          <cell r="G94">
            <v>29301856.600000001</v>
          </cell>
        </row>
        <row r="95">
          <cell r="F95">
            <v>4279000</v>
          </cell>
          <cell r="G95">
            <v>3840661.7599999993</v>
          </cell>
        </row>
        <row r="96">
          <cell r="F96">
            <v>6071000</v>
          </cell>
          <cell r="G96">
            <v>5985351.8700000001</v>
          </cell>
          <cell r="J96">
            <v>616769</v>
          </cell>
          <cell r="K96">
            <v>543780.64</v>
          </cell>
        </row>
        <row r="97">
          <cell r="F97">
            <v>2918000</v>
          </cell>
          <cell r="G97">
            <v>1814560.97</v>
          </cell>
        </row>
        <row r="98">
          <cell r="F98">
            <v>4893000</v>
          </cell>
          <cell r="G98">
            <v>4886002.71</v>
          </cell>
        </row>
        <row r="101">
          <cell r="F101">
            <v>70071000</v>
          </cell>
          <cell r="G101">
            <v>70071000</v>
          </cell>
          <cell r="J101">
            <v>30000000</v>
          </cell>
          <cell r="K101">
            <v>14423969.15</v>
          </cell>
        </row>
        <row r="102">
          <cell r="F102">
            <v>36238700</v>
          </cell>
          <cell r="G102">
            <v>23382247.050000001</v>
          </cell>
        </row>
        <row r="103">
          <cell r="F103">
            <v>5607840</v>
          </cell>
          <cell r="G103">
            <v>3690308.86</v>
          </cell>
        </row>
        <row r="108">
          <cell r="F108">
            <v>291879000</v>
          </cell>
          <cell r="G108">
            <v>70449977.219999984</v>
          </cell>
        </row>
        <row r="109">
          <cell r="F109">
            <v>62292840</v>
          </cell>
          <cell r="G109">
            <v>44768276.549999997</v>
          </cell>
          <cell r="N109">
            <v>1612695</v>
          </cell>
          <cell r="O109">
            <v>1612694.03</v>
          </cell>
        </row>
        <row r="110">
          <cell r="F110">
            <v>9226312</v>
          </cell>
          <cell r="G110">
            <v>2805446.63</v>
          </cell>
        </row>
        <row r="111">
          <cell r="F111">
            <v>7537997</v>
          </cell>
          <cell r="G111">
            <v>1770444.5042857146</v>
          </cell>
        </row>
        <row r="112">
          <cell r="F112">
            <v>3770519</v>
          </cell>
          <cell r="G112">
            <v>2895350.98</v>
          </cell>
        </row>
        <row r="113">
          <cell r="F113">
            <v>5746209</v>
          </cell>
          <cell r="G113">
            <v>3177281.26</v>
          </cell>
        </row>
        <row r="114">
          <cell r="F114">
            <v>9145907</v>
          </cell>
          <cell r="G114">
            <v>7298843.5299999965</v>
          </cell>
        </row>
        <row r="115">
          <cell r="F115">
            <v>23410800</v>
          </cell>
          <cell r="G115">
            <v>15269277.529999999</v>
          </cell>
        </row>
        <row r="118">
          <cell r="F118">
            <v>62503000</v>
          </cell>
          <cell r="G118">
            <v>38042367.890000001</v>
          </cell>
        </row>
        <row r="119">
          <cell r="F119">
            <v>43107000</v>
          </cell>
          <cell r="G119">
            <v>35463291.039999999</v>
          </cell>
          <cell r="N119">
            <v>295743</v>
          </cell>
          <cell r="O119">
            <v>295742.45</v>
          </cell>
        </row>
        <row r="120">
          <cell r="F120">
            <v>30612008.079999998</v>
          </cell>
          <cell r="G120">
            <v>10296009.77</v>
          </cell>
        </row>
        <row r="121">
          <cell r="F121">
            <v>42486000</v>
          </cell>
          <cell r="G121">
            <v>21514225.059999999</v>
          </cell>
        </row>
        <row r="124">
          <cell r="F124">
            <v>63152000</v>
          </cell>
          <cell r="G124">
            <v>53709397.539999999</v>
          </cell>
          <cell r="J124">
            <v>5000000</v>
          </cell>
          <cell r="K124">
            <v>5000000</v>
          </cell>
        </row>
        <row r="125">
          <cell r="F125">
            <v>105331000.00000001</v>
          </cell>
          <cell r="G125">
            <v>50713626.649999999</v>
          </cell>
          <cell r="N125">
            <v>930025</v>
          </cell>
          <cell r="O125">
            <v>881084.26</v>
          </cell>
        </row>
        <row r="126">
          <cell r="F126">
            <v>29301958</v>
          </cell>
          <cell r="G126">
            <v>28798702</v>
          </cell>
        </row>
        <row r="129">
          <cell r="F129">
            <v>94801490.140000001</v>
          </cell>
          <cell r="G129">
            <v>49788641</v>
          </cell>
        </row>
        <row r="130">
          <cell r="F130">
            <v>26558306</v>
          </cell>
          <cell r="G130">
            <v>39596899.619999997</v>
          </cell>
          <cell r="J130">
            <v>1539525.77</v>
          </cell>
          <cell r="N130">
            <v>105112</v>
          </cell>
          <cell r="O130">
            <v>105111.93000000001</v>
          </cell>
        </row>
        <row r="131">
          <cell r="F131">
            <v>4353125</v>
          </cell>
          <cell r="G131">
            <v>3969986.9</v>
          </cell>
          <cell r="J131">
            <v>1200000</v>
          </cell>
        </row>
        <row r="134">
          <cell r="F134">
            <v>150124000</v>
          </cell>
          <cell r="G134">
            <v>65284019.753999896</v>
          </cell>
          <cell r="K134">
            <v>4798.6899999999996</v>
          </cell>
        </row>
        <row r="135">
          <cell r="F135">
            <v>35259683</v>
          </cell>
          <cell r="G135">
            <v>16116689.42</v>
          </cell>
        </row>
        <row r="136">
          <cell r="F136">
            <v>22272000</v>
          </cell>
          <cell r="G136">
            <v>16585783.58</v>
          </cell>
          <cell r="N136">
            <v>99765</v>
          </cell>
        </row>
        <row r="140">
          <cell r="F140">
            <v>5966000</v>
          </cell>
          <cell r="G140">
            <v>5489392.6500000004</v>
          </cell>
        </row>
        <row r="141">
          <cell r="F141">
            <v>8034518</v>
          </cell>
          <cell r="G141">
            <v>7186643.1300000008</v>
          </cell>
          <cell r="J141">
            <v>1292101</v>
          </cell>
          <cell r="K141">
            <v>1289541.93</v>
          </cell>
        </row>
        <row r="142">
          <cell r="F142">
            <v>11977880</v>
          </cell>
          <cell r="G142">
            <v>9032453.4499999993</v>
          </cell>
        </row>
        <row r="143">
          <cell r="F143">
            <v>3826091</v>
          </cell>
          <cell r="G143">
            <v>1599697</v>
          </cell>
        </row>
        <row r="145">
          <cell r="F145">
            <v>0</v>
          </cell>
          <cell r="G145">
            <v>0</v>
          </cell>
        </row>
        <row r="147">
          <cell r="F147">
            <v>1081183</v>
          </cell>
          <cell r="G147">
            <v>0</v>
          </cell>
        </row>
        <row r="148">
          <cell r="F148">
            <v>1221735</v>
          </cell>
          <cell r="G148">
            <v>1188044.24</v>
          </cell>
        </row>
        <row r="149">
          <cell r="F149">
            <v>0</v>
          </cell>
          <cell r="G149">
            <v>0</v>
          </cell>
        </row>
        <row r="150">
          <cell r="F150">
            <v>1100000</v>
          </cell>
          <cell r="G150">
            <v>1044757.3900000001</v>
          </cell>
        </row>
        <row r="151">
          <cell r="F151">
            <v>2293354</v>
          </cell>
          <cell r="G151">
            <v>672772.2</v>
          </cell>
        </row>
        <row r="152">
          <cell r="F152">
            <v>3151429</v>
          </cell>
          <cell r="G152">
            <v>3210227.06</v>
          </cell>
          <cell r="J152">
            <v>109612</v>
          </cell>
          <cell r="K152">
            <v>36409.81</v>
          </cell>
        </row>
        <row r="153">
          <cell r="F153">
            <v>0</v>
          </cell>
          <cell r="G153">
            <v>0</v>
          </cell>
        </row>
        <row r="154">
          <cell r="F154">
            <v>0</v>
          </cell>
          <cell r="G154">
            <v>0</v>
          </cell>
        </row>
        <row r="155">
          <cell r="F155">
            <v>0</v>
          </cell>
          <cell r="G155">
            <v>0</v>
          </cell>
        </row>
        <row r="156">
          <cell r="F156">
            <v>0</v>
          </cell>
          <cell r="G156">
            <v>0</v>
          </cell>
        </row>
        <row r="159">
          <cell r="F159">
            <v>43490857</v>
          </cell>
          <cell r="G159">
            <v>20168124.07</v>
          </cell>
        </row>
        <row r="160">
          <cell r="F160">
            <v>34621986.979999997</v>
          </cell>
          <cell r="G160">
            <v>27948479.800000001</v>
          </cell>
        </row>
      </sheetData>
      <sheetData sheetId="7">
        <row r="8">
          <cell r="F8">
            <v>2163826330.1399999</v>
          </cell>
          <cell r="G8">
            <v>2163826492.1100001</v>
          </cell>
          <cell r="N8">
            <v>794621</v>
          </cell>
          <cell r="O8">
            <v>1955600.22</v>
          </cell>
        </row>
        <row r="13">
          <cell r="F13">
            <v>43055484</v>
          </cell>
          <cell r="G13">
            <v>43307131.189999998</v>
          </cell>
          <cell r="J13">
            <v>5000774</v>
          </cell>
          <cell r="K13">
            <v>5000774</v>
          </cell>
          <cell r="N13">
            <v>7278701.9699999997</v>
          </cell>
          <cell r="O13">
            <v>7278701.9699999997</v>
          </cell>
        </row>
        <row r="14">
          <cell r="F14">
            <v>30213081</v>
          </cell>
          <cell r="G14">
            <v>32515795.66</v>
          </cell>
        </row>
        <row r="15">
          <cell r="F15">
            <v>31548972.240000002</v>
          </cell>
          <cell r="G15">
            <v>32295884.031999998</v>
          </cell>
        </row>
        <row r="16">
          <cell r="F16">
            <v>7013150.9199999999</v>
          </cell>
          <cell r="G16">
            <v>7049622.1900000004</v>
          </cell>
          <cell r="J16">
            <v>950000</v>
          </cell>
          <cell r="K16">
            <v>950000</v>
          </cell>
        </row>
        <row r="17">
          <cell r="F17">
            <v>51784077.230000004</v>
          </cell>
          <cell r="G17">
            <v>48436197.079999998</v>
          </cell>
        </row>
        <row r="20">
          <cell r="F20">
            <v>203526000</v>
          </cell>
          <cell r="G20">
            <v>95899629.230000004</v>
          </cell>
        </row>
        <row r="21">
          <cell r="F21">
            <v>63659000</v>
          </cell>
          <cell r="G21">
            <v>63754265.979999982</v>
          </cell>
          <cell r="K21">
            <v>2156236.86</v>
          </cell>
          <cell r="N21">
            <v>13573000</v>
          </cell>
          <cell r="O21">
            <v>32779876.82</v>
          </cell>
        </row>
        <row r="24">
          <cell r="F24">
            <v>42712358</v>
          </cell>
          <cell r="G24">
            <v>28374149.789999999</v>
          </cell>
          <cell r="J24">
            <v>494000000</v>
          </cell>
          <cell r="K24">
            <v>492530000</v>
          </cell>
        </row>
        <row r="25">
          <cell r="F25">
            <v>10489373</v>
          </cell>
          <cell r="G25">
            <v>9513367.4900000002</v>
          </cell>
        </row>
        <row r="26">
          <cell r="F26">
            <v>12672755</v>
          </cell>
          <cell r="G26">
            <v>11788964.710000001</v>
          </cell>
          <cell r="N26">
            <v>2844000</v>
          </cell>
          <cell r="O26">
            <v>2844000</v>
          </cell>
        </row>
        <row r="29">
          <cell r="F29">
            <v>98842000</v>
          </cell>
          <cell r="G29">
            <v>117003256.7</v>
          </cell>
        </row>
        <row r="30">
          <cell r="F30">
            <v>62727390</v>
          </cell>
          <cell r="G30">
            <v>53877740.25</v>
          </cell>
        </row>
        <row r="31">
          <cell r="F31">
            <v>30486998.309999999</v>
          </cell>
          <cell r="G31">
            <v>51000142.789999999</v>
          </cell>
        </row>
        <row r="32">
          <cell r="F32">
            <v>8967000</v>
          </cell>
          <cell r="G32">
            <v>5498304.71</v>
          </cell>
        </row>
        <row r="35">
          <cell r="F35">
            <v>44050000</v>
          </cell>
          <cell r="G35">
            <v>38699234.259999998</v>
          </cell>
        </row>
        <row r="36">
          <cell r="F36">
            <v>127262044.04000001</v>
          </cell>
          <cell r="G36">
            <v>108371985.61999996</v>
          </cell>
          <cell r="K36">
            <v>62748.21</v>
          </cell>
          <cell r="N36">
            <v>1742493</v>
          </cell>
        </row>
        <row r="37">
          <cell r="F37">
            <v>100167000</v>
          </cell>
          <cell r="G37">
            <v>65818582.909999996</v>
          </cell>
          <cell r="N37">
            <v>6976508.1699999999</v>
          </cell>
          <cell r="O37">
            <v>6930767.0099999998</v>
          </cell>
        </row>
        <row r="38">
          <cell r="F38">
            <v>102104122.84999999</v>
          </cell>
          <cell r="G38">
            <v>101931607.83</v>
          </cell>
        </row>
        <row r="39">
          <cell r="F39">
            <v>105569000</v>
          </cell>
          <cell r="G39">
            <v>93280917.670000002</v>
          </cell>
        </row>
        <row r="40">
          <cell r="F40">
            <v>34141000</v>
          </cell>
          <cell r="G40">
            <v>19985246.57</v>
          </cell>
          <cell r="N40">
            <v>165506</v>
          </cell>
          <cell r="O40">
            <v>118615.03999999999</v>
          </cell>
        </row>
        <row r="41">
          <cell r="F41">
            <v>91706000</v>
          </cell>
          <cell r="G41">
            <v>67031086.579999998</v>
          </cell>
          <cell r="N41">
            <v>32027</v>
          </cell>
          <cell r="O41">
            <v>191072.46</v>
          </cell>
        </row>
        <row r="42">
          <cell r="F42">
            <v>79148000</v>
          </cell>
          <cell r="G42">
            <v>69231595.030000001</v>
          </cell>
          <cell r="J42">
            <v>30000</v>
          </cell>
          <cell r="K42">
            <v>30000</v>
          </cell>
          <cell r="N42">
            <v>2979018</v>
          </cell>
          <cell r="O42">
            <v>791846.73</v>
          </cell>
        </row>
        <row r="43">
          <cell r="F43">
            <v>53112000</v>
          </cell>
          <cell r="G43">
            <v>52917619.550000004</v>
          </cell>
        </row>
        <row r="44">
          <cell r="F44">
            <v>57364000</v>
          </cell>
          <cell r="G44">
            <v>64597957.200000003</v>
          </cell>
          <cell r="N44">
            <v>3076774</v>
          </cell>
          <cell r="O44">
            <v>428088.86</v>
          </cell>
        </row>
        <row r="45">
          <cell r="F45">
            <v>76320000</v>
          </cell>
          <cell r="G45">
            <v>69143958.170000002</v>
          </cell>
          <cell r="N45">
            <v>9943184</v>
          </cell>
          <cell r="O45">
            <v>9733846</v>
          </cell>
        </row>
        <row r="46">
          <cell r="F46">
            <v>36502000</v>
          </cell>
          <cell r="G46">
            <v>30989432.549999993</v>
          </cell>
          <cell r="N46">
            <v>481682</v>
          </cell>
          <cell r="O46">
            <v>154596.48000000001</v>
          </cell>
        </row>
        <row r="49">
          <cell r="F49">
            <v>27760515</v>
          </cell>
          <cell r="G49">
            <v>20819840.640000001</v>
          </cell>
          <cell r="N49">
            <v>53738</v>
          </cell>
        </row>
        <row r="50">
          <cell r="F50">
            <v>48737149</v>
          </cell>
          <cell r="G50">
            <v>48721709.450000003</v>
          </cell>
        </row>
        <row r="55">
          <cell r="F55">
            <v>112351244</v>
          </cell>
          <cell r="G55">
            <v>37386495.109999999</v>
          </cell>
          <cell r="N55">
            <v>220999</v>
          </cell>
          <cell r="O55">
            <v>220999</v>
          </cell>
        </row>
        <row r="56">
          <cell r="F56">
            <v>87420925</v>
          </cell>
          <cell r="G56">
            <v>96867773.829999998</v>
          </cell>
          <cell r="N56">
            <v>1371058</v>
          </cell>
          <cell r="O56">
            <v>2407587</v>
          </cell>
        </row>
        <row r="57">
          <cell r="F57">
            <v>37222562</v>
          </cell>
          <cell r="G57">
            <v>19865981.93</v>
          </cell>
        </row>
        <row r="58">
          <cell r="F58">
            <v>4301097</v>
          </cell>
          <cell r="G58">
            <v>14793521.439999999</v>
          </cell>
          <cell r="N58">
            <v>5456190</v>
          </cell>
          <cell r="O58">
            <v>11900442.15</v>
          </cell>
        </row>
        <row r="59">
          <cell r="F59">
            <v>12346857</v>
          </cell>
          <cell r="G59">
            <v>11610190.220000001</v>
          </cell>
        </row>
        <row r="62">
          <cell r="F62">
            <v>82053773</v>
          </cell>
          <cell r="G62">
            <v>70317320.609999999</v>
          </cell>
        </row>
        <row r="63">
          <cell r="F63">
            <v>62195545</v>
          </cell>
          <cell r="G63">
            <v>35224574.030000001</v>
          </cell>
          <cell r="J63">
            <v>800000</v>
          </cell>
          <cell r="K63">
            <v>1245987.6200000001</v>
          </cell>
          <cell r="N63">
            <v>1396982</v>
          </cell>
          <cell r="O63">
            <v>1632351</v>
          </cell>
        </row>
        <row r="64">
          <cell r="F64">
            <v>115923843</v>
          </cell>
          <cell r="G64">
            <v>80638095.549999997</v>
          </cell>
        </row>
        <row r="65">
          <cell r="F65">
            <v>45309935</v>
          </cell>
          <cell r="G65">
            <v>44961420.710000001</v>
          </cell>
          <cell r="N65">
            <v>19986609</v>
          </cell>
          <cell r="O65">
            <v>19986608.41</v>
          </cell>
        </row>
        <row r="68">
          <cell r="F68">
            <v>110727786</v>
          </cell>
          <cell r="G68">
            <v>43069867.789999999</v>
          </cell>
          <cell r="N68">
            <v>66590</v>
          </cell>
          <cell r="O68">
            <v>66589.2</v>
          </cell>
        </row>
        <row r="69">
          <cell r="F69">
            <v>93445782</v>
          </cell>
          <cell r="G69">
            <v>96194555.340000004</v>
          </cell>
        </row>
        <row r="70">
          <cell r="F70">
            <v>42823774</v>
          </cell>
          <cell r="G70">
            <v>42617113.969999999</v>
          </cell>
          <cell r="N70">
            <v>465276</v>
          </cell>
          <cell r="O70">
            <v>258857.37</v>
          </cell>
        </row>
        <row r="71">
          <cell r="F71">
            <v>14184084</v>
          </cell>
          <cell r="G71">
            <v>14708568.07</v>
          </cell>
        </row>
        <row r="72">
          <cell r="F72">
            <v>6310218</v>
          </cell>
          <cell r="G72">
            <v>6386757.2800000003</v>
          </cell>
        </row>
        <row r="75">
          <cell r="F75">
            <v>84490910</v>
          </cell>
          <cell r="G75">
            <v>69060121.74000001</v>
          </cell>
          <cell r="K75">
            <v>19125439.059999999</v>
          </cell>
        </row>
        <row r="76">
          <cell r="F76">
            <v>65630928</v>
          </cell>
          <cell r="G76">
            <v>70528735.219999999</v>
          </cell>
        </row>
        <row r="77">
          <cell r="F77">
            <v>18595496</v>
          </cell>
          <cell r="G77">
            <v>10533983.959999999</v>
          </cell>
        </row>
        <row r="78">
          <cell r="F78">
            <v>40005332</v>
          </cell>
          <cell r="G78">
            <v>46461138.109999999</v>
          </cell>
        </row>
        <row r="79">
          <cell r="F79">
            <v>11125084</v>
          </cell>
          <cell r="G79">
            <v>10723687.642999999</v>
          </cell>
        </row>
        <row r="80">
          <cell r="F80">
            <v>31018847</v>
          </cell>
          <cell r="G80">
            <v>23165560.59</v>
          </cell>
          <cell r="N80">
            <v>249678</v>
          </cell>
          <cell r="O80">
            <v>249677.52</v>
          </cell>
        </row>
        <row r="85">
          <cell r="F85">
            <v>82380000</v>
          </cell>
          <cell r="G85">
            <v>82406323.289999992</v>
          </cell>
        </row>
        <row r="86">
          <cell r="F86">
            <v>79942000</v>
          </cell>
          <cell r="G86">
            <v>63682410.369999997</v>
          </cell>
          <cell r="N86">
            <v>338810.83</v>
          </cell>
          <cell r="O86">
            <v>338810.83</v>
          </cell>
        </row>
        <row r="87">
          <cell r="F87">
            <v>66917000</v>
          </cell>
          <cell r="G87">
            <v>70292392.459999993</v>
          </cell>
          <cell r="N87">
            <v>253349.07</v>
          </cell>
          <cell r="O87">
            <v>317913.65000000002</v>
          </cell>
        </row>
        <row r="88">
          <cell r="F88">
            <v>9225292.5299999993</v>
          </cell>
          <cell r="G88">
            <v>9198441.5999999996</v>
          </cell>
        </row>
        <row r="89">
          <cell r="F89">
            <v>6277000</v>
          </cell>
          <cell r="G89">
            <v>6783595.7599999998</v>
          </cell>
        </row>
        <row r="92">
          <cell r="F92">
            <v>144280000</v>
          </cell>
          <cell r="G92">
            <v>74583083.25</v>
          </cell>
        </row>
        <row r="93">
          <cell r="F93">
            <v>155224000</v>
          </cell>
          <cell r="G93">
            <v>98843954.709999993</v>
          </cell>
          <cell r="O93">
            <v>161193.65</v>
          </cell>
        </row>
        <row r="94">
          <cell r="F94">
            <v>43749000</v>
          </cell>
          <cell r="G94">
            <v>43749133.850000001</v>
          </cell>
        </row>
        <row r="95">
          <cell r="F95">
            <v>9079000</v>
          </cell>
          <cell r="G95">
            <v>9058155.6700000018</v>
          </cell>
        </row>
        <row r="96">
          <cell r="F96">
            <v>8249000</v>
          </cell>
          <cell r="G96">
            <v>8131801.1100000003</v>
          </cell>
        </row>
        <row r="97">
          <cell r="F97">
            <v>5156572.9999999991</v>
          </cell>
          <cell r="G97">
            <v>3910924.2499999991</v>
          </cell>
        </row>
        <row r="98">
          <cell r="F98">
            <v>6985000</v>
          </cell>
          <cell r="G98">
            <v>6986071.1299999999</v>
          </cell>
        </row>
        <row r="101">
          <cell r="F101">
            <v>75089513</v>
          </cell>
          <cell r="G101">
            <v>72790928</v>
          </cell>
          <cell r="J101">
            <v>45833244</v>
          </cell>
          <cell r="K101">
            <v>15576030.85</v>
          </cell>
        </row>
        <row r="102">
          <cell r="F102">
            <v>48183079</v>
          </cell>
          <cell r="G102">
            <v>43890073.039999999</v>
          </cell>
        </row>
        <row r="103">
          <cell r="F103">
            <v>6078406</v>
          </cell>
          <cell r="G103">
            <v>6628321.3899999997</v>
          </cell>
        </row>
        <row r="108">
          <cell r="F108">
            <v>292909000</v>
          </cell>
          <cell r="G108">
            <v>75401600.049999997</v>
          </cell>
        </row>
        <row r="109">
          <cell r="F109">
            <v>70283780</v>
          </cell>
          <cell r="G109">
            <v>69784089.760000005</v>
          </cell>
          <cell r="N109">
            <v>813735</v>
          </cell>
          <cell r="O109">
            <v>813734.44</v>
          </cell>
        </row>
        <row r="110">
          <cell r="F110">
            <v>7047575</v>
          </cell>
          <cell r="G110">
            <v>10991461.9</v>
          </cell>
        </row>
        <row r="111">
          <cell r="F111">
            <v>9507527</v>
          </cell>
          <cell r="G111">
            <v>6446713.2999999998</v>
          </cell>
        </row>
        <row r="112">
          <cell r="F112">
            <v>3866660</v>
          </cell>
          <cell r="G112">
            <v>2513734.1800000002</v>
          </cell>
        </row>
        <row r="113">
          <cell r="F113">
            <v>5811113</v>
          </cell>
          <cell r="G113">
            <v>4042657.95</v>
          </cell>
        </row>
        <row r="114">
          <cell r="F114">
            <v>88056881</v>
          </cell>
          <cell r="G114">
            <v>12603394.549999999</v>
          </cell>
        </row>
        <row r="115">
          <cell r="F115">
            <v>14739718</v>
          </cell>
          <cell r="G115">
            <v>16685103.469999999</v>
          </cell>
        </row>
        <row r="118">
          <cell r="F118">
            <v>69681000</v>
          </cell>
          <cell r="G118">
            <v>63281313.259999998</v>
          </cell>
        </row>
        <row r="119">
          <cell r="F119">
            <v>60192000</v>
          </cell>
          <cell r="G119">
            <v>58850292.600000001</v>
          </cell>
        </row>
        <row r="120">
          <cell r="F120">
            <v>21456000</v>
          </cell>
          <cell r="G120">
            <v>25102310.229999997</v>
          </cell>
        </row>
        <row r="121">
          <cell r="F121">
            <v>47438000</v>
          </cell>
          <cell r="G121">
            <v>33832687.299999997</v>
          </cell>
          <cell r="J121">
            <v>1919700</v>
          </cell>
        </row>
        <row r="124">
          <cell r="F124">
            <v>76293844</v>
          </cell>
          <cell r="G124">
            <v>76978849.609999999</v>
          </cell>
        </row>
        <row r="125">
          <cell r="F125">
            <v>141698659</v>
          </cell>
          <cell r="G125">
            <v>140303543.75</v>
          </cell>
          <cell r="O125">
            <v>48939.91</v>
          </cell>
        </row>
        <row r="126">
          <cell r="F126">
            <v>43237194</v>
          </cell>
          <cell r="G126">
            <v>43648741.68</v>
          </cell>
        </row>
        <row r="129">
          <cell r="F129">
            <v>97540621</v>
          </cell>
          <cell r="G129">
            <v>53739933.239999995</v>
          </cell>
        </row>
        <row r="130">
          <cell r="F130">
            <v>62511911</v>
          </cell>
          <cell r="G130">
            <v>41995782.460000001</v>
          </cell>
          <cell r="N130">
            <v>1830709</v>
          </cell>
          <cell r="O130">
            <v>1830708.67</v>
          </cell>
        </row>
        <row r="131">
          <cell r="F131">
            <v>8256782</v>
          </cell>
          <cell r="G131">
            <v>7322099.1399999997</v>
          </cell>
        </row>
        <row r="134">
          <cell r="F134">
            <v>44906340.150000006</v>
          </cell>
          <cell r="G134">
            <v>60647851.969999991</v>
          </cell>
        </row>
        <row r="135">
          <cell r="F135">
            <v>39459229</v>
          </cell>
          <cell r="G135">
            <v>19662466.84</v>
          </cell>
        </row>
        <row r="136">
          <cell r="F136">
            <v>14568000</v>
          </cell>
          <cell r="G136">
            <v>16572364.529999999</v>
          </cell>
          <cell r="O136">
            <v>99765</v>
          </cell>
        </row>
        <row r="140">
          <cell r="F140">
            <v>2867000</v>
          </cell>
          <cell r="G140">
            <v>3342129.96</v>
          </cell>
        </row>
        <row r="141">
          <cell r="F141">
            <v>14554574</v>
          </cell>
          <cell r="G141">
            <v>11653749.720000001</v>
          </cell>
          <cell r="J141">
            <v>1292101</v>
          </cell>
          <cell r="K141">
            <v>1289541.93</v>
          </cell>
        </row>
        <row r="142">
          <cell r="F142">
            <v>21524984.329999998</v>
          </cell>
          <cell r="G142">
            <v>19226359.559999999</v>
          </cell>
        </row>
        <row r="143">
          <cell r="F143">
            <v>444000</v>
          </cell>
          <cell r="G143">
            <v>1683694</v>
          </cell>
        </row>
        <row r="145">
          <cell r="F145">
            <v>0</v>
          </cell>
          <cell r="G145">
            <v>0</v>
          </cell>
        </row>
        <row r="147">
          <cell r="F147">
            <v>8606554</v>
          </cell>
          <cell r="G147">
            <v>7380211.4000000004</v>
          </cell>
        </row>
        <row r="148">
          <cell r="F148">
            <v>3014558</v>
          </cell>
          <cell r="G148">
            <v>2774429.75</v>
          </cell>
        </row>
        <row r="149">
          <cell r="F149">
            <v>0</v>
          </cell>
          <cell r="G149">
            <v>0</v>
          </cell>
        </row>
        <row r="150">
          <cell r="F150">
            <v>5993092</v>
          </cell>
          <cell r="G150">
            <v>4013359.4899999998</v>
          </cell>
          <cell r="J150">
            <v>1346598.59</v>
          </cell>
          <cell r="K150">
            <v>131636.66</v>
          </cell>
        </row>
        <row r="151">
          <cell r="F151">
            <v>1754000</v>
          </cell>
          <cell r="G151">
            <v>2412110.91</v>
          </cell>
        </row>
        <row r="152">
          <cell r="F152">
            <v>5117845</v>
          </cell>
          <cell r="G152">
            <v>4249715.04</v>
          </cell>
          <cell r="K152">
            <v>36407.21</v>
          </cell>
        </row>
        <row r="153">
          <cell r="F153">
            <v>0</v>
          </cell>
          <cell r="G153">
            <v>0</v>
          </cell>
        </row>
        <row r="154">
          <cell r="F154">
            <v>0</v>
          </cell>
          <cell r="G154">
            <v>0</v>
          </cell>
        </row>
        <row r="155">
          <cell r="F155">
            <v>0</v>
          </cell>
          <cell r="G155">
            <v>0</v>
          </cell>
        </row>
        <row r="156">
          <cell r="F156">
            <v>0</v>
          </cell>
          <cell r="G156">
            <v>0</v>
          </cell>
        </row>
        <row r="159">
          <cell r="F159">
            <v>45450576</v>
          </cell>
          <cell r="G159">
            <v>40843240.520000003</v>
          </cell>
        </row>
        <row r="160">
          <cell r="F160">
            <v>39666800.299999997</v>
          </cell>
          <cell r="G160">
            <v>35835526.729999997</v>
          </cell>
        </row>
      </sheetData>
      <sheetData sheetId="8">
        <row r="8">
          <cell r="F8">
            <v>4285703493.6500006</v>
          </cell>
          <cell r="G8">
            <v>4285703410.019999</v>
          </cell>
          <cell r="N8">
            <v>1180366</v>
          </cell>
          <cell r="O8">
            <v>543127.52999999991</v>
          </cell>
        </row>
        <row r="13">
          <cell r="F13">
            <v>33349984</v>
          </cell>
          <cell r="G13">
            <v>33364137.969999999</v>
          </cell>
        </row>
        <row r="14">
          <cell r="F14">
            <v>18198601</v>
          </cell>
          <cell r="G14">
            <v>27740777.34</v>
          </cell>
        </row>
        <row r="15">
          <cell r="F15">
            <v>15679447</v>
          </cell>
          <cell r="G15">
            <v>16479448.09</v>
          </cell>
        </row>
        <row r="16">
          <cell r="F16">
            <v>2852313</v>
          </cell>
          <cell r="G16">
            <v>4194492.18</v>
          </cell>
        </row>
        <row r="17">
          <cell r="F17">
            <v>21112251</v>
          </cell>
          <cell r="G17">
            <v>24403833.099999998</v>
          </cell>
          <cell r="J17">
            <v>16636713.16</v>
          </cell>
          <cell r="K17">
            <v>16636713.16</v>
          </cell>
          <cell r="N17">
            <v>6536409.2599999998</v>
          </cell>
          <cell r="O17">
            <v>6536409.2599999998</v>
          </cell>
        </row>
        <row r="20">
          <cell r="F20">
            <v>135383000</v>
          </cell>
          <cell r="G20">
            <v>220279387.63999999</v>
          </cell>
          <cell r="K20">
            <v>10000000</v>
          </cell>
        </row>
        <row r="21">
          <cell r="F21">
            <v>51643000</v>
          </cell>
          <cell r="G21">
            <v>51734686.909999996</v>
          </cell>
          <cell r="K21">
            <v>1626579.4899999995</v>
          </cell>
          <cell r="N21">
            <v>11503000</v>
          </cell>
          <cell r="O21">
            <v>28485835.020000003</v>
          </cell>
        </row>
        <row r="24">
          <cell r="F24">
            <v>38622000</v>
          </cell>
          <cell r="G24">
            <v>66247150.349999994</v>
          </cell>
          <cell r="K24">
            <v>1470000</v>
          </cell>
        </row>
        <row r="25">
          <cell r="F25">
            <v>6810000</v>
          </cell>
          <cell r="G25">
            <v>9065026.120000001</v>
          </cell>
        </row>
        <row r="26">
          <cell r="F26">
            <v>40894580</v>
          </cell>
          <cell r="G26">
            <v>39465535.68</v>
          </cell>
        </row>
        <row r="29">
          <cell r="F29">
            <v>95661000</v>
          </cell>
          <cell r="G29">
            <v>95653757.069999993</v>
          </cell>
        </row>
        <row r="30">
          <cell r="F30">
            <v>71319788</v>
          </cell>
          <cell r="G30">
            <v>115905839.05</v>
          </cell>
        </row>
        <row r="31">
          <cell r="F31">
            <v>23288000</v>
          </cell>
          <cell r="G31">
            <v>23369475.969999999</v>
          </cell>
          <cell r="J31">
            <v>71635798.950000003</v>
          </cell>
          <cell r="K31">
            <v>70693472.890000001</v>
          </cell>
        </row>
        <row r="32">
          <cell r="F32">
            <v>6339000</v>
          </cell>
          <cell r="G32">
            <v>14426148.41</v>
          </cell>
        </row>
        <row r="35">
          <cell r="F35">
            <v>29600000</v>
          </cell>
          <cell r="G35">
            <v>43325218.530000001</v>
          </cell>
          <cell r="N35">
            <v>357053</v>
          </cell>
          <cell r="O35">
            <v>248035.99</v>
          </cell>
        </row>
        <row r="36">
          <cell r="F36">
            <v>84070000</v>
          </cell>
          <cell r="G36">
            <v>141821300.53999999</v>
          </cell>
          <cell r="K36">
            <v>6476.79</v>
          </cell>
          <cell r="N36">
            <v>1865841</v>
          </cell>
          <cell r="O36">
            <v>1742493</v>
          </cell>
        </row>
        <row r="37">
          <cell r="F37">
            <v>139344934.99000001</v>
          </cell>
          <cell r="G37">
            <v>139344407.53</v>
          </cell>
          <cell r="N37">
            <v>538062.16</v>
          </cell>
          <cell r="O37">
            <v>451103.87</v>
          </cell>
        </row>
        <row r="38">
          <cell r="F38">
            <v>68952000</v>
          </cell>
          <cell r="G38">
            <v>69115817.980000004</v>
          </cell>
          <cell r="N38">
            <v>109826</v>
          </cell>
          <cell r="O38">
            <v>54867.51</v>
          </cell>
        </row>
        <row r="39">
          <cell r="F39">
            <v>77325403</v>
          </cell>
          <cell r="G39">
            <v>100175512.44</v>
          </cell>
        </row>
        <row r="40">
          <cell r="F40">
            <v>32904000</v>
          </cell>
          <cell r="G40">
            <v>51695294.82</v>
          </cell>
          <cell r="N40">
            <v>46890.87</v>
          </cell>
          <cell r="O40">
            <v>46890.87</v>
          </cell>
        </row>
        <row r="41">
          <cell r="F41">
            <v>55174000</v>
          </cell>
          <cell r="G41">
            <v>104444100.84</v>
          </cell>
          <cell r="N41">
            <v>1572891</v>
          </cell>
          <cell r="O41">
            <v>76656.78</v>
          </cell>
        </row>
        <row r="42">
          <cell r="F42">
            <v>54489000</v>
          </cell>
          <cell r="G42">
            <v>89790104.019999996</v>
          </cell>
          <cell r="N42">
            <v>106502</v>
          </cell>
          <cell r="O42">
            <v>2313148.81</v>
          </cell>
        </row>
        <row r="43">
          <cell r="F43">
            <v>41457000</v>
          </cell>
          <cell r="G43">
            <v>42751064.93</v>
          </cell>
        </row>
        <row r="44">
          <cell r="F44">
            <v>58036000</v>
          </cell>
          <cell r="G44">
            <v>53990262.469999999</v>
          </cell>
          <cell r="N44">
            <v>10955734</v>
          </cell>
          <cell r="O44">
            <v>13007446.75</v>
          </cell>
        </row>
        <row r="45">
          <cell r="F45">
            <v>54748000</v>
          </cell>
          <cell r="G45">
            <v>97994950.280000016</v>
          </cell>
          <cell r="N45">
            <v>69238</v>
          </cell>
          <cell r="O45">
            <v>163933.91</v>
          </cell>
        </row>
        <row r="46">
          <cell r="F46">
            <v>23161000</v>
          </cell>
          <cell r="G46">
            <v>59959860.459999993</v>
          </cell>
          <cell r="N46">
            <v>6926745</v>
          </cell>
          <cell r="O46">
            <v>7408426.7000000002</v>
          </cell>
        </row>
        <row r="49">
          <cell r="F49">
            <v>8191009</v>
          </cell>
          <cell r="G49">
            <v>21041926.490000002</v>
          </cell>
          <cell r="N49">
            <v>224583</v>
          </cell>
          <cell r="O49">
            <v>278321</v>
          </cell>
        </row>
        <row r="50">
          <cell r="F50">
            <v>37193000</v>
          </cell>
          <cell r="G50">
            <v>37160967.009999998</v>
          </cell>
        </row>
        <row r="55">
          <cell r="F55">
            <v>152669000</v>
          </cell>
          <cell r="G55">
            <v>45096978.170000002</v>
          </cell>
        </row>
        <row r="56">
          <cell r="F56">
            <v>41241000</v>
          </cell>
          <cell r="G56">
            <v>42335076.25</v>
          </cell>
        </row>
        <row r="57">
          <cell r="F57">
            <v>14312272</v>
          </cell>
          <cell r="G57">
            <v>10629094.25</v>
          </cell>
          <cell r="K57">
            <v>128226.88</v>
          </cell>
          <cell r="N57">
            <v>1862851</v>
          </cell>
          <cell r="O57">
            <v>1862851</v>
          </cell>
        </row>
        <row r="58">
          <cell r="F58">
            <v>2630385</v>
          </cell>
          <cell r="G58">
            <v>4410851.66</v>
          </cell>
          <cell r="O58">
            <v>3281817.9899999998</v>
          </cell>
        </row>
        <row r="59">
          <cell r="F59">
            <v>8092000</v>
          </cell>
          <cell r="G59">
            <v>8864402.9299999997</v>
          </cell>
        </row>
        <row r="62">
          <cell r="F62">
            <v>77687874</v>
          </cell>
          <cell r="G62">
            <v>126598246.64</v>
          </cell>
        </row>
        <row r="63">
          <cell r="F63">
            <v>35578897</v>
          </cell>
          <cell r="G63">
            <v>62935487.079999998</v>
          </cell>
          <cell r="K63">
            <v>800000</v>
          </cell>
          <cell r="N63">
            <v>405259</v>
          </cell>
          <cell r="O63">
            <v>400340.4</v>
          </cell>
        </row>
        <row r="64">
          <cell r="F64">
            <v>23520600</v>
          </cell>
          <cell r="G64">
            <v>69247330.569999993</v>
          </cell>
        </row>
        <row r="65">
          <cell r="F65">
            <v>34961903</v>
          </cell>
          <cell r="G65">
            <v>35310364.490000002</v>
          </cell>
          <cell r="N65">
            <v>21665091</v>
          </cell>
          <cell r="O65">
            <v>21665090.969999999</v>
          </cell>
        </row>
        <row r="68">
          <cell r="F68">
            <v>97551000</v>
          </cell>
          <cell r="G68">
            <v>131087480.84999999</v>
          </cell>
          <cell r="N68">
            <v>165520</v>
          </cell>
          <cell r="O68">
            <v>175519.29</v>
          </cell>
        </row>
        <row r="69">
          <cell r="F69">
            <v>33502426</v>
          </cell>
          <cell r="G69">
            <v>33448330.66</v>
          </cell>
        </row>
        <row r="70">
          <cell r="F70">
            <v>19290207.199999999</v>
          </cell>
          <cell r="G70">
            <v>21685322.809999999</v>
          </cell>
          <cell r="N70">
            <v>30897</v>
          </cell>
          <cell r="O70">
            <v>206417.03</v>
          </cell>
        </row>
        <row r="71">
          <cell r="F71">
            <v>8247021</v>
          </cell>
          <cell r="G71">
            <v>9323711.0299999993</v>
          </cell>
          <cell r="J71">
            <v>1000000</v>
          </cell>
        </row>
        <row r="72">
          <cell r="F72">
            <v>4341956</v>
          </cell>
          <cell r="G72">
            <v>5034894.8</v>
          </cell>
        </row>
        <row r="75">
          <cell r="F75">
            <v>80482940</v>
          </cell>
          <cell r="G75">
            <v>98358651.25</v>
          </cell>
        </row>
        <row r="76">
          <cell r="F76">
            <v>42365308</v>
          </cell>
          <cell r="G76">
            <v>46817311.579999976</v>
          </cell>
        </row>
        <row r="77">
          <cell r="F77">
            <v>5187376</v>
          </cell>
          <cell r="G77">
            <v>9986233.9400000013</v>
          </cell>
        </row>
        <row r="78">
          <cell r="F78">
            <v>44489435</v>
          </cell>
          <cell r="G78">
            <v>42062840.920000002</v>
          </cell>
          <cell r="N78">
            <v>880378</v>
          </cell>
          <cell r="O78">
            <v>880377.57</v>
          </cell>
        </row>
        <row r="79">
          <cell r="F79">
            <v>13132510</v>
          </cell>
          <cell r="G79">
            <v>13532692.130000001</v>
          </cell>
          <cell r="N79">
            <v>48545</v>
          </cell>
          <cell r="O79">
            <v>48544.09</v>
          </cell>
        </row>
        <row r="80">
          <cell r="F80">
            <v>17414433</v>
          </cell>
          <cell r="G80">
            <v>24950690.559999999</v>
          </cell>
          <cell r="N80">
            <v>375805</v>
          </cell>
          <cell r="O80">
            <v>367150.57999999996</v>
          </cell>
        </row>
        <row r="85">
          <cell r="F85">
            <v>152510000</v>
          </cell>
          <cell r="G85">
            <v>152514886.64000002</v>
          </cell>
          <cell r="J85">
            <v>1046871.83</v>
          </cell>
          <cell r="K85">
            <v>1046871.83</v>
          </cell>
        </row>
        <row r="86">
          <cell r="F86">
            <v>47467000</v>
          </cell>
          <cell r="G86">
            <v>63726589.630000003</v>
          </cell>
          <cell r="N86">
            <v>5339319.41</v>
          </cell>
          <cell r="O86">
            <v>5339319.41</v>
          </cell>
        </row>
        <row r="87">
          <cell r="F87">
            <v>38047000</v>
          </cell>
          <cell r="G87">
            <v>59554383.509999998</v>
          </cell>
          <cell r="N87">
            <v>501893.74</v>
          </cell>
          <cell r="O87">
            <v>84779.53</v>
          </cell>
        </row>
        <row r="88">
          <cell r="F88">
            <v>5118000</v>
          </cell>
          <cell r="G88">
            <v>5144570.43</v>
          </cell>
        </row>
        <row r="89">
          <cell r="F89">
            <v>4802121</v>
          </cell>
          <cell r="G89">
            <v>6925002.7599999998</v>
          </cell>
        </row>
        <row r="92">
          <cell r="F92">
            <v>144594000</v>
          </cell>
          <cell r="G92">
            <v>243029708.25</v>
          </cell>
        </row>
        <row r="93">
          <cell r="F93">
            <v>83837000</v>
          </cell>
          <cell r="G93">
            <v>140298178.44999999</v>
          </cell>
          <cell r="N93">
            <v>1156335.5900000001</v>
          </cell>
          <cell r="O93">
            <v>1156333.49</v>
          </cell>
        </row>
        <row r="94">
          <cell r="F94">
            <v>27764000</v>
          </cell>
          <cell r="G94">
            <v>27763998.699999999</v>
          </cell>
        </row>
        <row r="95">
          <cell r="F95">
            <v>3787000</v>
          </cell>
          <cell r="G95">
            <v>4214441.5699999994</v>
          </cell>
        </row>
        <row r="96">
          <cell r="F96">
            <v>17398000</v>
          </cell>
          <cell r="G96">
            <v>17559847.02</v>
          </cell>
          <cell r="J96">
            <v>800000</v>
          </cell>
          <cell r="K96">
            <v>913988.36</v>
          </cell>
        </row>
        <row r="97">
          <cell r="F97">
            <v>3334700</v>
          </cell>
          <cell r="G97">
            <v>5683787.7199999997</v>
          </cell>
        </row>
        <row r="98">
          <cell r="F98">
            <v>8218000</v>
          </cell>
          <cell r="G98">
            <v>8215960.8200000003</v>
          </cell>
        </row>
        <row r="101">
          <cell r="F101">
            <v>257435980</v>
          </cell>
          <cell r="G101">
            <v>259734015.84</v>
          </cell>
          <cell r="J101">
            <v>60144040</v>
          </cell>
          <cell r="K101">
            <v>105977284</v>
          </cell>
        </row>
        <row r="102">
          <cell r="F102">
            <v>31255184</v>
          </cell>
          <cell r="G102">
            <v>38311131.970000006</v>
          </cell>
        </row>
        <row r="103">
          <cell r="F103">
            <v>4306840</v>
          </cell>
          <cell r="G103">
            <v>5364247.87</v>
          </cell>
        </row>
        <row r="108">
          <cell r="F108">
            <v>291397000</v>
          </cell>
          <cell r="G108">
            <v>55447761.560000002</v>
          </cell>
        </row>
        <row r="109">
          <cell r="F109">
            <v>36307960</v>
          </cell>
          <cell r="G109">
            <v>44921167.079999998</v>
          </cell>
          <cell r="N109">
            <v>2820350</v>
          </cell>
          <cell r="O109">
            <v>2820349.83</v>
          </cell>
        </row>
        <row r="110">
          <cell r="F110">
            <v>13258743</v>
          </cell>
          <cell r="G110">
            <v>15713554.940000001</v>
          </cell>
        </row>
        <row r="111">
          <cell r="F111">
            <v>15773327</v>
          </cell>
          <cell r="G111">
            <v>21833859.85571428</v>
          </cell>
        </row>
        <row r="112">
          <cell r="F112">
            <v>2256081</v>
          </cell>
          <cell r="G112">
            <v>3868667.34</v>
          </cell>
        </row>
        <row r="113">
          <cell r="F113">
            <v>4124252</v>
          </cell>
          <cell r="G113">
            <v>5735235.3499999996</v>
          </cell>
        </row>
        <row r="114">
          <cell r="F114">
            <v>11068977</v>
          </cell>
          <cell r="G114">
            <v>88368908.370000005</v>
          </cell>
        </row>
        <row r="115">
          <cell r="F115">
            <v>9503930</v>
          </cell>
          <cell r="G115">
            <v>15698408.459999997</v>
          </cell>
        </row>
        <row r="118">
          <cell r="F118">
            <v>61244000</v>
          </cell>
          <cell r="G118">
            <v>92104317.779999986</v>
          </cell>
        </row>
        <row r="119">
          <cell r="F119">
            <v>43108000</v>
          </cell>
          <cell r="G119">
            <v>51896736.600000001</v>
          </cell>
          <cell r="N119">
            <v>531897</v>
          </cell>
          <cell r="O119">
            <v>325068.18</v>
          </cell>
        </row>
        <row r="120">
          <cell r="F120">
            <v>36332008</v>
          </cell>
          <cell r="G120">
            <v>44739614.770000018</v>
          </cell>
        </row>
        <row r="121">
          <cell r="F121">
            <v>35008000</v>
          </cell>
          <cell r="G121">
            <v>27386964.420000002</v>
          </cell>
          <cell r="K121">
            <v>1915680</v>
          </cell>
          <cell r="N121">
            <v>1746206</v>
          </cell>
          <cell r="O121">
            <v>1746206</v>
          </cell>
        </row>
        <row r="124">
          <cell r="F124">
            <v>68843000</v>
          </cell>
          <cell r="G124">
            <v>77546720.579999998</v>
          </cell>
          <cell r="N124">
            <v>20404</v>
          </cell>
        </row>
        <row r="125">
          <cell r="F125">
            <v>97283000</v>
          </cell>
          <cell r="G125">
            <v>142542192.32999998</v>
          </cell>
          <cell r="N125">
            <v>2391701</v>
          </cell>
          <cell r="O125">
            <v>1556498.91</v>
          </cell>
        </row>
        <row r="126">
          <cell r="F126">
            <v>65182339</v>
          </cell>
          <cell r="G126">
            <v>56873149.07</v>
          </cell>
        </row>
        <row r="129">
          <cell r="F129">
            <v>91520156</v>
          </cell>
          <cell r="G129">
            <v>77883459.950000003</v>
          </cell>
        </row>
        <row r="130">
          <cell r="F130">
            <v>23053217</v>
          </cell>
          <cell r="G130">
            <v>45735272.969999999</v>
          </cell>
          <cell r="J130">
            <v>15656626.689999999</v>
          </cell>
          <cell r="K130">
            <v>15656626.689999999</v>
          </cell>
          <cell r="N130">
            <v>35131</v>
          </cell>
          <cell r="O130">
            <v>35130.53</v>
          </cell>
        </row>
        <row r="131">
          <cell r="F131">
            <v>3457000</v>
          </cell>
          <cell r="G131">
            <v>4773328.3600000003</v>
          </cell>
          <cell r="K131">
            <v>31120</v>
          </cell>
        </row>
        <row r="134">
          <cell r="F134">
            <v>41443160</v>
          </cell>
          <cell r="G134">
            <v>98424204.700000003</v>
          </cell>
          <cell r="J134">
            <v>904391.78</v>
          </cell>
        </row>
        <row r="135">
          <cell r="F135">
            <v>26118000</v>
          </cell>
          <cell r="G135">
            <v>20583599.469999999</v>
          </cell>
        </row>
        <row r="136">
          <cell r="F136">
            <v>7077000</v>
          </cell>
          <cell r="G136">
            <v>10681300.34</v>
          </cell>
        </row>
        <row r="140">
          <cell r="F140">
            <v>2490000</v>
          </cell>
          <cell r="G140">
            <v>2491474.4500000002</v>
          </cell>
        </row>
        <row r="141">
          <cell r="F141">
            <v>7800971</v>
          </cell>
          <cell r="G141">
            <v>6876917.54</v>
          </cell>
        </row>
        <row r="142">
          <cell r="F142">
            <v>11509270</v>
          </cell>
          <cell r="G142">
            <v>16752722.25</v>
          </cell>
        </row>
        <row r="143">
          <cell r="F143">
            <v>2232000</v>
          </cell>
          <cell r="G143">
            <v>3269700</v>
          </cell>
          <cell r="N143">
            <v>475000</v>
          </cell>
          <cell r="O143">
            <v>475000</v>
          </cell>
        </row>
        <row r="147">
          <cell r="F147">
            <v>3027988</v>
          </cell>
          <cell r="G147">
            <v>5335513.5999999996</v>
          </cell>
        </row>
        <row r="148">
          <cell r="F148">
            <v>2772067</v>
          </cell>
          <cell r="G148">
            <v>2331615.6</v>
          </cell>
        </row>
        <row r="150">
          <cell r="F150">
            <v>1903373</v>
          </cell>
          <cell r="G150">
            <v>3938347.7700000009</v>
          </cell>
          <cell r="K150">
            <v>1214961.9300000002</v>
          </cell>
        </row>
        <row r="151">
          <cell r="F151">
            <v>1790000</v>
          </cell>
          <cell r="G151">
            <v>2752135.69</v>
          </cell>
        </row>
        <row r="152">
          <cell r="F152">
            <v>8074000</v>
          </cell>
          <cell r="G152">
            <v>8882635.1100000013</v>
          </cell>
          <cell r="K152">
            <v>36553.440000000002</v>
          </cell>
        </row>
        <row r="159">
          <cell r="F159">
            <v>42234000</v>
          </cell>
          <cell r="G159">
            <v>22704660.690000001</v>
          </cell>
        </row>
        <row r="160">
          <cell r="F160">
            <v>32909299.850000001</v>
          </cell>
          <cell r="G160">
            <v>37843063.700000003</v>
          </cell>
        </row>
      </sheetData>
      <sheetData sheetId="9">
        <row r="8">
          <cell r="F8">
            <v>1269851364.6300001</v>
          </cell>
          <cell r="G8">
            <v>1267816459.6200001</v>
          </cell>
          <cell r="N8">
            <v>28444</v>
          </cell>
          <cell r="O8">
            <v>509832.91999999993</v>
          </cell>
        </row>
        <row r="13">
          <cell r="F13">
            <v>43343391</v>
          </cell>
          <cell r="G13">
            <v>42972695.43</v>
          </cell>
          <cell r="N13">
            <v>17386082.91</v>
          </cell>
          <cell r="O13">
            <v>17386082.91</v>
          </cell>
        </row>
        <row r="14">
          <cell r="F14">
            <v>20432600</v>
          </cell>
          <cell r="G14">
            <v>14034825.65</v>
          </cell>
        </row>
        <row r="15">
          <cell r="F15">
            <v>38054971.299999997</v>
          </cell>
          <cell r="G15">
            <v>37161669.950000003</v>
          </cell>
        </row>
        <row r="16">
          <cell r="F16">
            <v>2759620</v>
          </cell>
          <cell r="G16">
            <v>2303761.89</v>
          </cell>
        </row>
        <row r="17">
          <cell r="F17">
            <v>38636668.349999994</v>
          </cell>
          <cell r="G17">
            <v>39512293.43</v>
          </cell>
          <cell r="J17">
            <v>3500000</v>
          </cell>
        </row>
        <row r="20">
          <cell r="F20">
            <v>218575000</v>
          </cell>
          <cell r="G20">
            <v>77093598.099999994</v>
          </cell>
          <cell r="N20">
            <v>283467</v>
          </cell>
        </row>
        <row r="21">
          <cell r="F21">
            <v>64131000</v>
          </cell>
          <cell r="G21">
            <v>28911413.929999985</v>
          </cell>
          <cell r="N21">
            <v>958104</v>
          </cell>
          <cell r="O21">
            <v>13597401.619999999</v>
          </cell>
        </row>
        <row r="24">
          <cell r="F24">
            <v>37310000</v>
          </cell>
          <cell r="G24">
            <v>28658098.670000002</v>
          </cell>
        </row>
        <row r="25">
          <cell r="F25">
            <v>12186525</v>
          </cell>
          <cell r="G25">
            <v>11830725.039999999</v>
          </cell>
          <cell r="J25">
            <v>2300000</v>
          </cell>
        </row>
        <row r="26">
          <cell r="F26">
            <v>24435598</v>
          </cell>
          <cell r="G26">
            <v>951467.71</v>
          </cell>
        </row>
        <row r="29">
          <cell r="F29">
            <v>64022000</v>
          </cell>
          <cell r="G29">
            <v>62991215.280000001</v>
          </cell>
        </row>
        <row r="30">
          <cell r="F30">
            <v>38311000</v>
          </cell>
          <cell r="G30">
            <v>29303545.689999998</v>
          </cell>
        </row>
        <row r="31">
          <cell r="F31">
            <v>33294000</v>
          </cell>
          <cell r="G31">
            <v>23928087.18</v>
          </cell>
        </row>
        <row r="32">
          <cell r="F32">
            <v>10591000</v>
          </cell>
          <cell r="G32">
            <v>6023120.1600000001</v>
          </cell>
        </row>
        <row r="35">
          <cell r="F35">
            <v>27136005</v>
          </cell>
          <cell r="G35">
            <v>21759510.260000002</v>
          </cell>
        </row>
        <row r="36">
          <cell r="F36">
            <v>66235806</v>
          </cell>
          <cell r="G36">
            <v>66232964.280000001</v>
          </cell>
          <cell r="J36">
            <v>906728.82</v>
          </cell>
          <cell r="K36">
            <v>616709.39</v>
          </cell>
          <cell r="N36">
            <v>107246795</v>
          </cell>
          <cell r="O36">
            <v>64252114.090000004</v>
          </cell>
        </row>
        <row r="37">
          <cell r="F37">
            <v>68742676</v>
          </cell>
          <cell r="G37">
            <v>42641050.759999998</v>
          </cell>
          <cell r="N37">
            <v>2260832.29</v>
          </cell>
          <cell r="O37">
            <v>604422.64</v>
          </cell>
        </row>
        <row r="38">
          <cell r="F38">
            <v>94644686</v>
          </cell>
          <cell r="G38">
            <v>59830004.060000002</v>
          </cell>
          <cell r="J38">
            <v>40162.1</v>
          </cell>
          <cell r="K38">
            <v>38162.1</v>
          </cell>
          <cell r="N38">
            <v>800549</v>
          </cell>
          <cell r="O38">
            <v>784261.6</v>
          </cell>
        </row>
        <row r="39">
          <cell r="F39">
            <v>70665585</v>
          </cell>
          <cell r="G39">
            <v>52764040.919999994</v>
          </cell>
        </row>
        <row r="40">
          <cell r="F40">
            <v>26147420</v>
          </cell>
          <cell r="G40">
            <v>15507344.91</v>
          </cell>
          <cell r="N40">
            <v>1311079</v>
          </cell>
          <cell r="O40">
            <v>604535.65</v>
          </cell>
        </row>
        <row r="41">
          <cell r="F41">
            <v>45546901</v>
          </cell>
          <cell r="G41">
            <v>33320157.140000001</v>
          </cell>
          <cell r="N41">
            <v>13264137</v>
          </cell>
          <cell r="O41">
            <v>13360571.119999999</v>
          </cell>
        </row>
        <row r="42">
          <cell r="F42">
            <v>52603217</v>
          </cell>
          <cell r="G42">
            <v>27354730.25</v>
          </cell>
          <cell r="N42">
            <v>18144443</v>
          </cell>
        </row>
        <row r="43">
          <cell r="F43">
            <v>40652433</v>
          </cell>
          <cell r="G43">
            <v>40650266.800000004</v>
          </cell>
        </row>
        <row r="44">
          <cell r="F44">
            <v>108564444</v>
          </cell>
          <cell r="G44">
            <v>33542566.469999999</v>
          </cell>
          <cell r="N44">
            <v>2572788</v>
          </cell>
          <cell r="O44">
            <v>377804.04300000001</v>
          </cell>
        </row>
        <row r="45">
          <cell r="F45">
            <v>53514942</v>
          </cell>
          <cell r="G45">
            <v>41582190.410000026</v>
          </cell>
          <cell r="N45">
            <v>1084178</v>
          </cell>
          <cell r="O45">
            <v>1091417.3900000001</v>
          </cell>
        </row>
        <row r="46">
          <cell r="F46">
            <v>70432872</v>
          </cell>
          <cell r="G46">
            <v>16690760.08</v>
          </cell>
          <cell r="N46">
            <v>2340805</v>
          </cell>
        </row>
        <row r="49">
          <cell r="F49">
            <v>11534923</v>
          </cell>
          <cell r="G49">
            <v>9224235.8200000003</v>
          </cell>
          <cell r="N49">
            <v>107997</v>
          </cell>
          <cell r="O49">
            <v>97297</v>
          </cell>
        </row>
        <row r="50">
          <cell r="F50">
            <v>37299900</v>
          </cell>
          <cell r="G50">
            <v>36917524.189999998</v>
          </cell>
        </row>
        <row r="55">
          <cell r="F55">
            <v>50004303</v>
          </cell>
          <cell r="G55">
            <v>34443907.299999997</v>
          </cell>
        </row>
        <row r="56">
          <cell r="F56">
            <v>125805244</v>
          </cell>
          <cell r="G56">
            <v>59564280.890000001</v>
          </cell>
          <cell r="N56">
            <v>351264</v>
          </cell>
          <cell r="O56">
            <v>351264</v>
          </cell>
        </row>
        <row r="57">
          <cell r="F57">
            <v>7736872</v>
          </cell>
          <cell r="G57">
            <v>7304329.6400000006</v>
          </cell>
        </row>
        <row r="58">
          <cell r="F58">
            <v>9169041</v>
          </cell>
          <cell r="G58">
            <v>963918.99999999988</v>
          </cell>
        </row>
        <row r="59">
          <cell r="F59">
            <v>4651094</v>
          </cell>
          <cell r="G59">
            <v>4620319.47</v>
          </cell>
        </row>
        <row r="62">
          <cell r="F62">
            <v>78796671</v>
          </cell>
          <cell r="G62">
            <v>30778782.420000002</v>
          </cell>
        </row>
        <row r="63">
          <cell r="F63">
            <v>29253000</v>
          </cell>
          <cell r="G63">
            <v>19048565.810000002</v>
          </cell>
          <cell r="O63">
            <v>4918.6000000000004</v>
          </cell>
        </row>
        <row r="64">
          <cell r="F64">
            <v>57602046</v>
          </cell>
          <cell r="G64">
            <v>44502543.880000003</v>
          </cell>
          <cell r="J64">
            <v>3210000</v>
          </cell>
          <cell r="N64">
            <v>196612</v>
          </cell>
        </row>
        <row r="65">
          <cell r="F65">
            <v>24744075</v>
          </cell>
          <cell r="G65">
            <v>23569146.239999998</v>
          </cell>
          <cell r="N65">
            <v>222326</v>
          </cell>
        </row>
        <row r="68">
          <cell r="F68">
            <v>67432170</v>
          </cell>
          <cell r="G68">
            <v>36119465.060000002</v>
          </cell>
        </row>
        <row r="69">
          <cell r="F69">
            <v>59944484</v>
          </cell>
          <cell r="G69">
            <v>44055746.060000002</v>
          </cell>
          <cell r="N69">
            <v>384189</v>
          </cell>
          <cell r="O69">
            <v>384188.98</v>
          </cell>
        </row>
        <row r="70">
          <cell r="F70">
            <v>21389348.300000001</v>
          </cell>
          <cell r="G70">
            <v>15380208.33</v>
          </cell>
          <cell r="O70">
            <v>30896.42</v>
          </cell>
        </row>
        <row r="71">
          <cell r="F71">
            <v>39528000</v>
          </cell>
          <cell r="G71">
            <v>12693605.800000001</v>
          </cell>
        </row>
        <row r="72">
          <cell r="F72">
            <v>5390000</v>
          </cell>
          <cell r="G72">
            <v>3639988.45</v>
          </cell>
        </row>
        <row r="75">
          <cell r="F75">
            <v>174915000</v>
          </cell>
          <cell r="G75">
            <v>71035787.260000005</v>
          </cell>
        </row>
        <row r="76">
          <cell r="F76">
            <v>79845000</v>
          </cell>
          <cell r="G76">
            <v>51734051.149999999</v>
          </cell>
        </row>
        <row r="77">
          <cell r="F77">
            <v>4851000</v>
          </cell>
          <cell r="G77">
            <v>4172512.1300000004</v>
          </cell>
        </row>
        <row r="78">
          <cell r="F78">
            <v>42415000</v>
          </cell>
          <cell r="G78">
            <v>40742238.299999997</v>
          </cell>
        </row>
        <row r="79">
          <cell r="F79">
            <v>18368000</v>
          </cell>
          <cell r="G79">
            <v>13020903.720000001</v>
          </cell>
        </row>
        <row r="80">
          <cell r="F80">
            <v>30368000</v>
          </cell>
          <cell r="G80">
            <v>3010584.47</v>
          </cell>
          <cell r="N80">
            <v>216879</v>
          </cell>
          <cell r="O80">
            <v>216878.72</v>
          </cell>
        </row>
        <row r="85">
          <cell r="F85">
            <v>145479000</v>
          </cell>
          <cell r="G85">
            <v>114709577.56</v>
          </cell>
        </row>
        <row r="86">
          <cell r="F86">
            <v>68047000</v>
          </cell>
          <cell r="G86">
            <v>38014982.560000002</v>
          </cell>
          <cell r="N86">
            <v>321688.38</v>
          </cell>
          <cell r="O86">
            <v>275991.49</v>
          </cell>
        </row>
        <row r="87">
          <cell r="F87">
            <v>96618000</v>
          </cell>
          <cell r="G87">
            <v>48984705.660000004</v>
          </cell>
          <cell r="N87">
            <v>764061.04999999993</v>
          </cell>
          <cell r="O87">
            <v>491323.76</v>
          </cell>
        </row>
        <row r="88">
          <cell r="F88">
            <v>6412000</v>
          </cell>
          <cell r="G88">
            <v>6411568.8899999997</v>
          </cell>
        </row>
        <row r="89">
          <cell r="F89">
            <v>5193000</v>
          </cell>
          <cell r="G89">
            <v>4248721.5399999991</v>
          </cell>
        </row>
        <row r="92">
          <cell r="F92">
            <v>152786000</v>
          </cell>
          <cell r="G92">
            <v>29670651.760000002</v>
          </cell>
        </row>
        <row r="93">
          <cell r="F93">
            <v>142593000</v>
          </cell>
          <cell r="G93">
            <v>65253114.549999997</v>
          </cell>
          <cell r="N93">
            <v>112851</v>
          </cell>
          <cell r="O93">
            <v>112850.59</v>
          </cell>
        </row>
        <row r="94">
          <cell r="F94">
            <v>21814000</v>
          </cell>
          <cell r="G94">
            <v>21813339.18</v>
          </cell>
        </row>
        <row r="95">
          <cell r="F95">
            <v>9818000</v>
          </cell>
          <cell r="G95">
            <v>9516968.5200000014</v>
          </cell>
        </row>
        <row r="96">
          <cell r="F96">
            <v>8003000</v>
          </cell>
          <cell r="G96">
            <v>6457387.7800000003</v>
          </cell>
        </row>
        <row r="97">
          <cell r="F97">
            <v>51625000</v>
          </cell>
          <cell r="G97">
            <v>5932893.4199999999</v>
          </cell>
        </row>
        <row r="98">
          <cell r="F98">
            <v>19676000</v>
          </cell>
          <cell r="G98">
            <v>8414673.0199999996</v>
          </cell>
        </row>
        <row r="101">
          <cell r="F101">
            <v>309934000</v>
          </cell>
          <cell r="G101">
            <v>64602349.93</v>
          </cell>
        </row>
        <row r="102">
          <cell r="F102">
            <v>64625000</v>
          </cell>
          <cell r="G102">
            <v>54839003.850000001</v>
          </cell>
        </row>
        <row r="103">
          <cell r="F103">
            <v>3668000</v>
          </cell>
          <cell r="G103">
            <v>3228353.75</v>
          </cell>
        </row>
        <row r="108">
          <cell r="F108">
            <v>103313000</v>
          </cell>
          <cell r="G108">
            <v>49689429.890000001</v>
          </cell>
        </row>
        <row r="109">
          <cell r="F109">
            <v>76265000</v>
          </cell>
          <cell r="G109">
            <v>43387232.009999998</v>
          </cell>
        </row>
        <row r="110">
          <cell r="F110">
            <v>15288000</v>
          </cell>
          <cell r="G110">
            <v>5789754.9600000009</v>
          </cell>
        </row>
        <row r="111">
          <cell r="F111">
            <v>3018000</v>
          </cell>
          <cell r="G111">
            <v>493291.56</v>
          </cell>
        </row>
        <row r="112">
          <cell r="F112">
            <v>2221000</v>
          </cell>
          <cell r="G112">
            <v>1743058.88</v>
          </cell>
        </row>
        <row r="113">
          <cell r="F113">
            <v>5508000</v>
          </cell>
          <cell r="G113">
            <v>3671861.28</v>
          </cell>
        </row>
        <row r="114">
          <cell r="F114">
            <v>10943000</v>
          </cell>
          <cell r="G114">
            <v>8628256.2200000007</v>
          </cell>
        </row>
        <row r="115">
          <cell r="F115">
            <v>25455000</v>
          </cell>
          <cell r="G115">
            <v>8895277.1799999978</v>
          </cell>
        </row>
        <row r="118">
          <cell r="F118">
            <v>82763000</v>
          </cell>
          <cell r="G118">
            <v>21203675.829999998</v>
          </cell>
        </row>
        <row r="119">
          <cell r="F119">
            <v>60027000</v>
          </cell>
          <cell r="G119">
            <v>48247678.799999997</v>
          </cell>
          <cell r="N119">
            <v>348841</v>
          </cell>
          <cell r="O119">
            <v>206827.45</v>
          </cell>
        </row>
        <row r="120">
          <cell r="F120">
            <v>19237000</v>
          </cell>
          <cell r="G120">
            <v>6204711.290000001</v>
          </cell>
        </row>
        <row r="121">
          <cell r="F121">
            <v>30328000</v>
          </cell>
          <cell r="G121">
            <v>19069875.449999999</v>
          </cell>
        </row>
        <row r="124">
          <cell r="F124">
            <v>69261000</v>
          </cell>
          <cell r="G124">
            <v>50811301.380000003</v>
          </cell>
          <cell r="N124">
            <v>244291</v>
          </cell>
        </row>
        <row r="125">
          <cell r="F125">
            <v>63091000</v>
          </cell>
          <cell r="G125">
            <v>52875359.539999999</v>
          </cell>
          <cell r="N125">
            <v>2039545</v>
          </cell>
          <cell r="O125">
            <v>1175235.3500000001</v>
          </cell>
        </row>
        <row r="126">
          <cell r="F126">
            <v>79676000</v>
          </cell>
          <cell r="G126">
            <v>26628447.77</v>
          </cell>
        </row>
        <row r="129">
          <cell r="F129">
            <v>73682453</v>
          </cell>
          <cell r="G129">
            <v>47057606.359999999</v>
          </cell>
        </row>
        <row r="130">
          <cell r="F130">
            <v>204851348</v>
          </cell>
          <cell r="G130">
            <v>15882540.08</v>
          </cell>
        </row>
        <row r="131">
          <cell r="F131">
            <v>7390000</v>
          </cell>
          <cell r="G131">
            <v>4888380.3499999996</v>
          </cell>
        </row>
        <row r="134">
          <cell r="F134">
            <v>41433000</v>
          </cell>
          <cell r="G134">
            <v>29009979.859999996</v>
          </cell>
        </row>
        <row r="135">
          <cell r="F135">
            <v>50471832</v>
          </cell>
          <cell r="G135">
            <v>19953565.960000001</v>
          </cell>
        </row>
        <row r="136">
          <cell r="F136">
            <v>13777000</v>
          </cell>
          <cell r="G136">
            <v>13721216.199999999</v>
          </cell>
        </row>
        <row r="140">
          <cell r="F140">
            <v>13153000</v>
          </cell>
          <cell r="G140">
            <v>1616280.3099999996</v>
          </cell>
        </row>
        <row r="141">
          <cell r="F141">
            <v>2517000</v>
          </cell>
          <cell r="G141">
            <v>2081081.45</v>
          </cell>
        </row>
        <row r="142">
          <cell r="F142">
            <v>10938860.279999999</v>
          </cell>
          <cell r="G142">
            <v>8298896.4100000001</v>
          </cell>
        </row>
        <row r="143">
          <cell r="F143">
            <v>1939700</v>
          </cell>
          <cell r="G143">
            <v>1897982.5199999996</v>
          </cell>
        </row>
        <row r="146">
          <cell r="F146">
            <v>9312000</v>
          </cell>
          <cell r="G146">
            <v>8271637.9299999997</v>
          </cell>
        </row>
        <row r="147">
          <cell r="F147">
            <v>4446893</v>
          </cell>
          <cell r="G147">
            <v>2969326.94</v>
          </cell>
        </row>
        <row r="148">
          <cell r="F148">
            <v>5237122</v>
          </cell>
          <cell r="G148">
            <v>3439656.7</v>
          </cell>
        </row>
        <row r="150">
          <cell r="F150">
            <v>1954000</v>
          </cell>
          <cell r="G150">
            <v>1741102.3599999999</v>
          </cell>
        </row>
        <row r="151">
          <cell r="F151">
            <v>2022000</v>
          </cell>
          <cell r="G151">
            <v>1408454.4</v>
          </cell>
        </row>
        <row r="152">
          <cell r="F152">
            <v>7217000</v>
          </cell>
          <cell r="G152">
            <v>4050637.6</v>
          </cell>
        </row>
        <row r="159">
          <cell r="F159">
            <v>73880000</v>
          </cell>
          <cell r="G159">
            <v>32024853.760000002</v>
          </cell>
        </row>
        <row r="160">
          <cell r="F160">
            <v>43397325.760000005</v>
          </cell>
          <cell r="G160">
            <v>26489729.170000002</v>
          </cell>
        </row>
      </sheetData>
      <sheetData sheetId="10">
        <row r="8">
          <cell r="F8">
            <v>1949973751.98</v>
          </cell>
          <cell r="G8">
            <v>349642874.92000002</v>
          </cell>
          <cell r="N8">
            <v>56563</v>
          </cell>
          <cell r="O8">
            <v>34836.559999999998</v>
          </cell>
        </row>
        <row r="13">
          <cell r="F13">
            <v>36327027</v>
          </cell>
          <cell r="G13">
            <v>36697043.579999998</v>
          </cell>
        </row>
        <row r="14">
          <cell r="F14">
            <v>17671124</v>
          </cell>
          <cell r="G14">
            <v>17866924.460000001</v>
          </cell>
        </row>
        <row r="15">
          <cell r="F15">
            <v>14919000</v>
          </cell>
          <cell r="G15">
            <v>15013253.610000001</v>
          </cell>
        </row>
        <row r="16">
          <cell r="F16">
            <v>6868120</v>
          </cell>
          <cell r="G16">
            <v>4479961.04</v>
          </cell>
        </row>
        <row r="17">
          <cell r="F17">
            <v>47032243.039999999</v>
          </cell>
          <cell r="G17">
            <v>50093674.490000002</v>
          </cell>
          <cell r="K17">
            <v>3500000</v>
          </cell>
        </row>
        <row r="20">
          <cell r="F20">
            <v>155378000</v>
          </cell>
          <cell r="G20">
            <v>59643020.189999998</v>
          </cell>
          <cell r="O20">
            <v>223185.42</v>
          </cell>
        </row>
        <row r="21">
          <cell r="F21">
            <v>36417000</v>
          </cell>
          <cell r="G21">
            <v>59285844.020000003</v>
          </cell>
          <cell r="N21">
            <v>89913</v>
          </cell>
          <cell r="O21">
            <v>348554.26</v>
          </cell>
        </row>
        <row r="24">
          <cell r="F24">
            <v>36678000</v>
          </cell>
          <cell r="G24">
            <v>43270684.289999999</v>
          </cell>
          <cell r="J24">
            <v>33723898.700000003</v>
          </cell>
        </row>
        <row r="25">
          <cell r="F25">
            <v>6910000</v>
          </cell>
          <cell r="G25">
            <v>7131803.3000000007</v>
          </cell>
          <cell r="K25">
            <v>2056912.19</v>
          </cell>
        </row>
        <row r="26">
          <cell r="F26">
            <v>12008000</v>
          </cell>
          <cell r="G26">
            <v>10506578.859999999</v>
          </cell>
        </row>
        <row r="29">
          <cell r="F29">
            <v>140718000</v>
          </cell>
          <cell r="G29">
            <v>69094300.629999995</v>
          </cell>
        </row>
        <row r="30">
          <cell r="F30">
            <v>41585000</v>
          </cell>
          <cell r="G30">
            <v>26440979.310000002</v>
          </cell>
        </row>
        <row r="31">
          <cell r="F31">
            <v>30650000</v>
          </cell>
          <cell r="G31">
            <v>39850739.469999999</v>
          </cell>
        </row>
        <row r="32">
          <cell r="F32">
            <v>5456000</v>
          </cell>
          <cell r="G32">
            <v>6609598.8099999996</v>
          </cell>
        </row>
        <row r="35">
          <cell r="F35">
            <v>29733000</v>
          </cell>
          <cell r="G35">
            <v>30983499.640000001</v>
          </cell>
        </row>
        <row r="36">
          <cell r="F36">
            <v>84068000</v>
          </cell>
          <cell r="G36">
            <v>51424948.370000005</v>
          </cell>
          <cell r="J36">
            <v>70813.05</v>
          </cell>
          <cell r="K36">
            <v>195812.1</v>
          </cell>
          <cell r="O36">
            <v>38492809.280000001</v>
          </cell>
        </row>
        <row r="37">
          <cell r="F37">
            <v>70205000</v>
          </cell>
          <cell r="G37">
            <v>42642233.889999993</v>
          </cell>
          <cell r="N37">
            <v>5212320</v>
          </cell>
          <cell r="O37">
            <v>6613932.1099999994</v>
          </cell>
        </row>
        <row r="38">
          <cell r="F38">
            <v>68428612.099999994</v>
          </cell>
          <cell r="G38">
            <v>54426958.759999998</v>
          </cell>
          <cell r="N38">
            <v>3671628</v>
          </cell>
          <cell r="O38">
            <v>3439988.22</v>
          </cell>
        </row>
        <row r="39">
          <cell r="F39">
            <v>80500461</v>
          </cell>
          <cell r="G39">
            <v>94037818.039999992</v>
          </cell>
        </row>
        <row r="40">
          <cell r="F40">
            <v>27003000</v>
          </cell>
          <cell r="G40">
            <v>34560957.509999998</v>
          </cell>
          <cell r="N40">
            <v>706543.35</v>
          </cell>
          <cell r="O40">
            <v>706543.35</v>
          </cell>
        </row>
        <row r="41">
          <cell r="F41">
            <v>49700000</v>
          </cell>
          <cell r="G41">
            <v>47524254.350000001</v>
          </cell>
          <cell r="N41">
            <v>188811</v>
          </cell>
          <cell r="O41">
            <v>1344407.76</v>
          </cell>
        </row>
        <row r="42">
          <cell r="F42">
            <v>45935000</v>
          </cell>
          <cell r="G42">
            <v>36552850.100000001</v>
          </cell>
          <cell r="N42">
            <v>1983657</v>
          </cell>
          <cell r="O42">
            <v>18144442.059999999</v>
          </cell>
        </row>
        <row r="43">
          <cell r="F43">
            <v>41456000</v>
          </cell>
          <cell r="G43">
            <v>34915170.719999991</v>
          </cell>
        </row>
        <row r="44">
          <cell r="F44">
            <v>32286000</v>
          </cell>
          <cell r="G44">
            <v>30910630.469999999</v>
          </cell>
          <cell r="N44">
            <v>76999</v>
          </cell>
          <cell r="O44">
            <v>1656539.07</v>
          </cell>
        </row>
        <row r="45">
          <cell r="F45">
            <v>54747000</v>
          </cell>
          <cell r="G45">
            <v>51330277.469999999</v>
          </cell>
          <cell r="N45">
            <v>333753</v>
          </cell>
          <cell r="O45">
            <v>285783.15999999997</v>
          </cell>
        </row>
        <row r="46">
          <cell r="F46">
            <v>18554000</v>
          </cell>
          <cell r="G46">
            <v>18211612.379999995</v>
          </cell>
          <cell r="O46">
            <v>2340804.33</v>
          </cell>
        </row>
        <row r="49">
          <cell r="F49">
            <v>23754051</v>
          </cell>
          <cell r="G49">
            <v>16042079.75</v>
          </cell>
          <cell r="N49">
            <v>152993</v>
          </cell>
          <cell r="O49">
            <v>94470.29</v>
          </cell>
        </row>
        <row r="50">
          <cell r="F50">
            <v>43528000</v>
          </cell>
          <cell r="G50">
            <v>35019431.409999996</v>
          </cell>
        </row>
        <row r="55">
          <cell r="F55">
            <v>70159023</v>
          </cell>
          <cell r="G55">
            <v>41184289.359999999</v>
          </cell>
        </row>
        <row r="56">
          <cell r="F56">
            <v>81838149.000000015</v>
          </cell>
          <cell r="G56">
            <v>59162929.369999997</v>
          </cell>
          <cell r="N56">
            <v>1589108</v>
          </cell>
          <cell r="O56">
            <v>1589108</v>
          </cell>
        </row>
        <row r="57">
          <cell r="F57">
            <v>29492394</v>
          </cell>
          <cell r="G57">
            <v>23242597.16</v>
          </cell>
        </row>
        <row r="58">
          <cell r="F58">
            <v>7612309</v>
          </cell>
          <cell r="G58">
            <v>11756748.539999999</v>
          </cell>
        </row>
        <row r="59">
          <cell r="F59">
            <v>16219094</v>
          </cell>
          <cell r="G59">
            <v>16048452.32</v>
          </cell>
        </row>
        <row r="62">
          <cell r="F62">
            <v>147582268</v>
          </cell>
          <cell r="G62">
            <v>95620709.180000007</v>
          </cell>
        </row>
        <row r="63">
          <cell r="F63">
            <v>29251000</v>
          </cell>
          <cell r="G63">
            <v>28274716.84</v>
          </cell>
          <cell r="N63">
            <v>225940</v>
          </cell>
          <cell r="O63">
            <v>225939.95</v>
          </cell>
        </row>
        <row r="64">
          <cell r="F64">
            <v>71908218</v>
          </cell>
          <cell r="G64">
            <v>57215452.82</v>
          </cell>
          <cell r="K64">
            <v>3210000</v>
          </cell>
          <cell r="N64">
            <v>344680</v>
          </cell>
          <cell r="O64">
            <v>541291.65</v>
          </cell>
        </row>
        <row r="65">
          <cell r="F65">
            <v>24387923</v>
          </cell>
          <cell r="G65">
            <v>25529690.43</v>
          </cell>
          <cell r="J65">
            <v>951996.9</v>
          </cell>
          <cell r="K65">
            <v>951996.9</v>
          </cell>
          <cell r="O65">
            <v>222326</v>
          </cell>
        </row>
        <row r="68">
          <cell r="F68">
            <v>96406436</v>
          </cell>
          <cell r="G68">
            <v>45434711.75</v>
          </cell>
          <cell r="J68">
            <v>1136177</v>
          </cell>
        </row>
        <row r="69">
          <cell r="F69">
            <v>53640601</v>
          </cell>
          <cell r="G69">
            <v>53918421.640000001</v>
          </cell>
          <cell r="N69">
            <v>115945</v>
          </cell>
          <cell r="O69">
            <v>113594.32</v>
          </cell>
        </row>
        <row r="70">
          <cell r="F70">
            <v>20929561</v>
          </cell>
          <cell r="G70">
            <v>26548464</v>
          </cell>
          <cell r="N70">
            <v>660278</v>
          </cell>
          <cell r="O70">
            <v>660276.03</v>
          </cell>
        </row>
        <row r="71">
          <cell r="F71">
            <v>11150000</v>
          </cell>
          <cell r="G71">
            <v>35741107.450000003</v>
          </cell>
          <cell r="K71">
            <v>141844.28</v>
          </cell>
        </row>
        <row r="72">
          <cell r="F72">
            <v>4587000</v>
          </cell>
          <cell r="G72">
            <v>4116552.88</v>
          </cell>
        </row>
        <row r="75">
          <cell r="F75">
            <v>159063000</v>
          </cell>
          <cell r="G75">
            <v>66670784.420000002</v>
          </cell>
          <cell r="N75">
            <v>414981</v>
          </cell>
          <cell r="O75">
            <v>413451.58</v>
          </cell>
        </row>
        <row r="76">
          <cell r="F76">
            <v>46631723</v>
          </cell>
          <cell r="G76">
            <v>51709723.900000006</v>
          </cell>
        </row>
        <row r="77">
          <cell r="F77">
            <v>4850000</v>
          </cell>
          <cell r="G77">
            <v>5026120.9000000004</v>
          </cell>
        </row>
        <row r="78">
          <cell r="F78">
            <v>83453000</v>
          </cell>
          <cell r="G78">
            <v>31632407.32</v>
          </cell>
        </row>
        <row r="79">
          <cell r="F79">
            <v>16265000</v>
          </cell>
          <cell r="G79">
            <v>8510504.7899999991</v>
          </cell>
          <cell r="N79">
            <v>255238</v>
          </cell>
          <cell r="O79">
            <v>255237.44</v>
          </cell>
        </row>
        <row r="80">
          <cell r="F80">
            <v>17405000</v>
          </cell>
          <cell r="G80">
            <v>20780557.039999999</v>
          </cell>
          <cell r="N80">
            <v>23541</v>
          </cell>
          <cell r="O80">
            <v>0</v>
          </cell>
        </row>
        <row r="85">
          <cell r="F85">
            <v>93355000</v>
          </cell>
          <cell r="G85">
            <v>98638976.200000003</v>
          </cell>
        </row>
        <row r="86">
          <cell r="F86">
            <v>125005000</v>
          </cell>
          <cell r="G86">
            <v>59234337.649999999</v>
          </cell>
          <cell r="N86">
            <v>564841.71</v>
          </cell>
        </row>
        <row r="87">
          <cell r="F87">
            <v>45768000</v>
          </cell>
          <cell r="G87">
            <v>40182492.979999997</v>
          </cell>
          <cell r="O87">
            <v>612978.13</v>
          </cell>
        </row>
        <row r="88">
          <cell r="F88">
            <v>5919000</v>
          </cell>
          <cell r="G88">
            <v>5912606.6399999997</v>
          </cell>
        </row>
        <row r="89">
          <cell r="F89">
            <v>8941000</v>
          </cell>
          <cell r="G89">
            <v>6073183.6699999999</v>
          </cell>
        </row>
        <row r="92">
          <cell r="F92">
            <v>122886000</v>
          </cell>
          <cell r="G92">
            <v>100505206.99000007</v>
          </cell>
        </row>
        <row r="93">
          <cell r="F93">
            <v>115706000</v>
          </cell>
          <cell r="G93">
            <v>92014515.069999978</v>
          </cell>
        </row>
        <row r="94">
          <cell r="F94">
            <v>21637000</v>
          </cell>
          <cell r="G94">
            <v>13319399.949999999</v>
          </cell>
        </row>
        <row r="95">
          <cell r="F95">
            <v>4327285</v>
          </cell>
          <cell r="G95">
            <v>4583211.0200000005</v>
          </cell>
        </row>
        <row r="96">
          <cell r="F96">
            <v>6796000</v>
          </cell>
          <cell r="G96">
            <v>7806378.7599999998</v>
          </cell>
        </row>
        <row r="97">
          <cell r="F97">
            <v>5329000</v>
          </cell>
          <cell r="G97">
            <v>4661744.84</v>
          </cell>
        </row>
        <row r="98">
          <cell r="F98">
            <v>12923000</v>
          </cell>
          <cell r="G98">
            <v>7027521.7300000004</v>
          </cell>
        </row>
        <row r="101">
          <cell r="F101">
            <v>113818000</v>
          </cell>
          <cell r="G101">
            <v>44375632.68</v>
          </cell>
        </row>
        <row r="102">
          <cell r="F102">
            <v>127648806</v>
          </cell>
          <cell r="G102">
            <v>127453204.28</v>
          </cell>
        </row>
        <row r="103">
          <cell r="F103">
            <v>3669000</v>
          </cell>
          <cell r="G103">
            <v>3813818.58</v>
          </cell>
        </row>
        <row r="108">
          <cell r="F108">
            <v>106562000</v>
          </cell>
          <cell r="G108">
            <v>55324310.530000001</v>
          </cell>
        </row>
        <row r="109">
          <cell r="F109">
            <v>67596000</v>
          </cell>
          <cell r="G109">
            <v>36538100.530000001</v>
          </cell>
        </row>
        <row r="110">
          <cell r="F110">
            <v>16428000</v>
          </cell>
          <cell r="G110">
            <v>5231150.6399999997</v>
          </cell>
        </row>
        <row r="111">
          <cell r="F111">
            <v>1633000</v>
          </cell>
          <cell r="G111">
            <v>3205668.2996428572</v>
          </cell>
        </row>
        <row r="112">
          <cell r="F112">
            <v>1668000</v>
          </cell>
          <cell r="G112">
            <v>1906352.33</v>
          </cell>
        </row>
        <row r="113">
          <cell r="F113">
            <v>6484884</v>
          </cell>
          <cell r="G113">
            <v>4509829.66</v>
          </cell>
        </row>
        <row r="114">
          <cell r="F114">
            <v>10812000</v>
          </cell>
          <cell r="G114">
            <v>12557998.26</v>
          </cell>
        </row>
        <row r="115">
          <cell r="F115">
            <v>32398000</v>
          </cell>
          <cell r="G115">
            <v>24650820.120000001</v>
          </cell>
        </row>
        <row r="118">
          <cell r="F118">
            <v>88797000</v>
          </cell>
          <cell r="G118">
            <v>67199651.439999998</v>
          </cell>
        </row>
        <row r="119">
          <cell r="F119">
            <v>62098000</v>
          </cell>
          <cell r="G119">
            <v>65518977.149999999</v>
          </cell>
          <cell r="N119">
            <v>644484</v>
          </cell>
          <cell r="O119">
            <v>348840.98</v>
          </cell>
        </row>
        <row r="120">
          <cell r="F120">
            <v>35975000</v>
          </cell>
          <cell r="G120">
            <v>15693795.42</v>
          </cell>
        </row>
        <row r="121">
          <cell r="F121">
            <v>20332000</v>
          </cell>
          <cell r="G121">
            <v>21193747.02</v>
          </cell>
        </row>
        <row r="124">
          <cell r="F124">
            <v>68369000</v>
          </cell>
          <cell r="G124">
            <v>41938659.049999997</v>
          </cell>
          <cell r="N124">
            <v>246042</v>
          </cell>
          <cell r="O124">
            <v>246041.60000000001</v>
          </cell>
        </row>
        <row r="125">
          <cell r="F125">
            <v>103911000</v>
          </cell>
          <cell r="G125">
            <v>67692617.379999995</v>
          </cell>
          <cell r="N125">
            <v>1251345</v>
          </cell>
          <cell r="O125">
            <v>2950853.86</v>
          </cell>
        </row>
        <row r="126">
          <cell r="F126">
            <v>50579649</v>
          </cell>
          <cell r="G126">
            <v>22756896.509999998</v>
          </cell>
        </row>
        <row r="129">
          <cell r="F129">
            <v>73785854</v>
          </cell>
          <cell r="G129">
            <v>44568806.760000005</v>
          </cell>
        </row>
        <row r="130">
          <cell r="F130">
            <v>49696060</v>
          </cell>
          <cell r="G130">
            <v>36889545.479999997</v>
          </cell>
          <cell r="J130">
            <v>1764396.51</v>
          </cell>
          <cell r="N130">
            <v>321397</v>
          </cell>
          <cell r="O130">
            <v>171327.97</v>
          </cell>
        </row>
        <row r="131">
          <cell r="F131">
            <v>3574000</v>
          </cell>
          <cell r="G131">
            <v>3511870.11</v>
          </cell>
        </row>
        <row r="134">
          <cell r="F134">
            <v>62216400</v>
          </cell>
          <cell r="G134">
            <v>42709978.649999999</v>
          </cell>
          <cell r="K134">
            <v>904391.78</v>
          </cell>
        </row>
        <row r="135">
          <cell r="F135">
            <v>15747178</v>
          </cell>
          <cell r="G135">
            <v>13662350.02</v>
          </cell>
        </row>
        <row r="136">
          <cell r="F136">
            <v>11155000</v>
          </cell>
          <cell r="G136">
            <v>11193313.869999999</v>
          </cell>
        </row>
        <row r="140">
          <cell r="F140">
            <v>2449138</v>
          </cell>
          <cell r="G140">
            <v>2493497.13</v>
          </cell>
        </row>
        <row r="141">
          <cell r="F141">
            <v>9766000</v>
          </cell>
          <cell r="G141">
            <v>2805415.16</v>
          </cell>
        </row>
        <row r="142">
          <cell r="F142">
            <v>17984288</v>
          </cell>
          <cell r="G142">
            <v>15199641.029999999</v>
          </cell>
        </row>
        <row r="143">
          <cell r="F143">
            <v>4347700</v>
          </cell>
          <cell r="G143">
            <v>3826703.31</v>
          </cell>
        </row>
        <row r="146">
          <cell r="F146">
            <v>5653000</v>
          </cell>
          <cell r="G146">
            <v>1510716.86</v>
          </cell>
        </row>
        <row r="147">
          <cell r="F147">
            <v>4446893</v>
          </cell>
          <cell r="G147">
            <v>3394858.63</v>
          </cell>
        </row>
        <row r="148">
          <cell r="F148">
            <v>4085000</v>
          </cell>
          <cell r="G148">
            <v>5695525.6600000001</v>
          </cell>
        </row>
        <row r="150">
          <cell r="F150">
            <v>3913000</v>
          </cell>
          <cell r="G150">
            <v>2766791.08</v>
          </cell>
        </row>
        <row r="151">
          <cell r="F151">
            <v>1717000</v>
          </cell>
          <cell r="G151">
            <v>1902830.7300000002</v>
          </cell>
        </row>
        <row r="152">
          <cell r="F152">
            <v>4558000</v>
          </cell>
          <cell r="G152">
            <v>4693791.43</v>
          </cell>
          <cell r="J152">
            <v>109612</v>
          </cell>
          <cell r="K152">
            <v>44335.87</v>
          </cell>
        </row>
        <row r="159">
          <cell r="F159">
            <v>51612000</v>
          </cell>
          <cell r="G159">
            <v>37293052.159999996</v>
          </cell>
        </row>
        <row r="160">
          <cell r="F160">
            <v>28431453.809999999</v>
          </cell>
          <cell r="G160">
            <v>29349471.469999999</v>
          </cell>
        </row>
      </sheetData>
      <sheetData sheetId="11">
        <row r="8">
          <cell r="F8">
            <v>1848083192.8</v>
          </cell>
          <cell r="G8">
            <v>3063104563.2900004</v>
          </cell>
          <cell r="N8">
            <v>56784</v>
          </cell>
          <cell r="O8">
            <v>105979.17</v>
          </cell>
        </row>
        <row r="13">
          <cell r="F13">
            <v>46909548</v>
          </cell>
          <cell r="G13">
            <v>46910146.010000005</v>
          </cell>
          <cell r="J13">
            <v>23659560</v>
          </cell>
          <cell r="K13">
            <v>23659560</v>
          </cell>
          <cell r="N13">
            <v>5679091.7800000003</v>
          </cell>
          <cell r="O13">
            <v>5679091.7800000003</v>
          </cell>
        </row>
        <row r="14">
          <cell r="F14">
            <v>62411762.530000001</v>
          </cell>
          <cell r="G14">
            <v>68509517.520000011</v>
          </cell>
        </row>
        <row r="15">
          <cell r="F15">
            <v>18801405.030000001</v>
          </cell>
          <cell r="G15">
            <v>19599892.02</v>
          </cell>
        </row>
        <row r="16">
          <cell r="F16">
            <v>3157970</v>
          </cell>
          <cell r="G16">
            <v>6001262.25</v>
          </cell>
        </row>
        <row r="17">
          <cell r="F17">
            <v>24781767</v>
          </cell>
          <cell r="G17">
            <v>19246558.760000002</v>
          </cell>
          <cell r="J17">
            <v>11382240.789999999</v>
          </cell>
          <cell r="K17">
            <v>11382240.789999999</v>
          </cell>
        </row>
        <row r="20">
          <cell r="F20">
            <v>277910000</v>
          </cell>
          <cell r="G20">
            <v>234616557.97999999</v>
          </cell>
        </row>
        <row r="21">
          <cell r="F21">
            <v>60716089</v>
          </cell>
          <cell r="G21">
            <v>73066831.049999997</v>
          </cell>
          <cell r="O21">
            <v>79565.929999999993</v>
          </cell>
        </row>
        <row r="24">
          <cell r="F24">
            <v>56665150</v>
          </cell>
          <cell r="G24">
            <v>58724360.069999993</v>
          </cell>
          <cell r="K24">
            <v>33723898.700000003</v>
          </cell>
        </row>
        <row r="25">
          <cell r="F25">
            <v>6910000</v>
          </cell>
          <cell r="G25">
            <v>7043908.2800000003</v>
          </cell>
          <cell r="K25">
            <v>243080</v>
          </cell>
        </row>
        <row r="26">
          <cell r="F26">
            <v>12008000</v>
          </cell>
          <cell r="G26">
            <v>36951780.140000001</v>
          </cell>
        </row>
        <row r="29">
          <cell r="F29">
            <v>139982000</v>
          </cell>
          <cell r="G29">
            <v>79755147.189999998</v>
          </cell>
        </row>
        <row r="30">
          <cell r="F30">
            <v>32077000</v>
          </cell>
          <cell r="G30">
            <v>52933865.899999999</v>
          </cell>
        </row>
        <row r="31">
          <cell r="F31">
            <v>30652410</v>
          </cell>
          <cell r="G31">
            <v>30817283.350000001</v>
          </cell>
        </row>
        <row r="32">
          <cell r="F32">
            <v>9307973</v>
          </cell>
          <cell r="G32">
            <v>12721390.789999999</v>
          </cell>
        </row>
        <row r="35">
          <cell r="F35">
            <v>30478000</v>
          </cell>
          <cell r="G35">
            <v>31382816.170000002</v>
          </cell>
          <cell r="N35">
            <v>1299159</v>
          </cell>
          <cell r="O35">
            <v>1246660.76</v>
          </cell>
        </row>
        <row r="36">
          <cell r="F36">
            <v>84069000</v>
          </cell>
          <cell r="G36">
            <v>116714893.35000001</v>
          </cell>
          <cell r="J36">
            <v>1097734.3900000001</v>
          </cell>
          <cell r="K36">
            <v>1262754.77</v>
          </cell>
          <cell r="N36">
            <v>1241852</v>
          </cell>
          <cell r="O36">
            <v>7299758.2507031001</v>
          </cell>
        </row>
        <row r="37">
          <cell r="F37">
            <v>68204000</v>
          </cell>
          <cell r="G37">
            <v>78280673.810000002</v>
          </cell>
          <cell r="N37">
            <v>731937</v>
          </cell>
          <cell r="O37">
            <v>117716.46</v>
          </cell>
        </row>
        <row r="38">
          <cell r="F38">
            <v>68406000</v>
          </cell>
          <cell r="G38">
            <v>66157053.170000002</v>
          </cell>
          <cell r="N38">
            <v>714392</v>
          </cell>
          <cell r="O38">
            <v>769974.84</v>
          </cell>
        </row>
        <row r="39">
          <cell r="F39">
            <v>72020025</v>
          </cell>
          <cell r="G39">
            <v>76357305.769999996</v>
          </cell>
        </row>
        <row r="40">
          <cell r="F40">
            <v>27003000</v>
          </cell>
          <cell r="G40">
            <v>30082581.550000001</v>
          </cell>
          <cell r="N40">
            <v>1858204</v>
          </cell>
        </row>
        <row r="41">
          <cell r="F41">
            <v>48784000</v>
          </cell>
          <cell r="G41">
            <v>63186489.509999998</v>
          </cell>
          <cell r="N41">
            <v>505801</v>
          </cell>
          <cell r="O41">
            <v>231787.41</v>
          </cell>
        </row>
        <row r="42">
          <cell r="F42">
            <v>47010000</v>
          </cell>
          <cell r="G42">
            <v>62078022.920000002</v>
          </cell>
          <cell r="N42">
            <v>2021878</v>
          </cell>
          <cell r="O42">
            <v>4005443.68</v>
          </cell>
        </row>
        <row r="43">
          <cell r="F43">
            <v>41456000</v>
          </cell>
          <cell r="G43">
            <v>47994460.950000003</v>
          </cell>
        </row>
        <row r="44">
          <cell r="F44">
            <v>79788000</v>
          </cell>
          <cell r="G44">
            <v>124961916.79000001</v>
          </cell>
          <cell r="O44">
            <v>425880.01</v>
          </cell>
        </row>
        <row r="45">
          <cell r="F45">
            <v>54749000</v>
          </cell>
          <cell r="G45">
            <v>69849637.039999977</v>
          </cell>
          <cell r="N45">
            <v>124296</v>
          </cell>
          <cell r="O45">
            <v>84947.75</v>
          </cell>
        </row>
        <row r="46">
          <cell r="F46">
            <v>18726000</v>
          </cell>
          <cell r="G46">
            <v>40239645.570000008</v>
          </cell>
        </row>
        <row r="49">
          <cell r="F49">
            <v>13845295</v>
          </cell>
          <cell r="G49">
            <v>23867953.43</v>
          </cell>
          <cell r="O49">
            <v>54171.29</v>
          </cell>
        </row>
        <row r="50">
          <cell r="F50">
            <v>38370000</v>
          </cell>
          <cell r="G50">
            <v>43938186.829999998</v>
          </cell>
        </row>
        <row r="55">
          <cell r="F55">
            <v>69777023</v>
          </cell>
          <cell r="G55">
            <v>63356409.099999994</v>
          </cell>
        </row>
        <row r="56">
          <cell r="F56">
            <v>48791149.000000015</v>
          </cell>
          <cell r="G56">
            <v>86203626.299999997</v>
          </cell>
        </row>
        <row r="57">
          <cell r="F57">
            <v>30347394</v>
          </cell>
          <cell r="G57">
            <v>25204229.969999999</v>
          </cell>
          <cell r="J57">
            <v>35975</v>
          </cell>
          <cell r="K57">
            <v>257748.12</v>
          </cell>
        </row>
        <row r="58">
          <cell r="F58">
            <v>9925309</v>
          </cell>
          <cell r="G58">
            <v>13585174.6902679</v>
          </cell>
          <cell r="O58">
            <v>400816.71999999927</v>
          </cell>
        </row>
        <row r="59">
          <cell r="F59">
            <v>10794094</v>
          </cell>
          <cell r="G59">
            <v>10995510.210000001</v>
          </cell>
        </row>
        <row r="62">
          <cell r="F62">
            <v>56626075</v>
          </cell>
          <cell r="G62">
            <v>156599450.00999999</v>
          </cell>
        </row>
        <row r="63">
          <cell r="F63">
            <v>30802000</v>
          </cell>
          <cell r="G63">
            <v>41982241.079999998</v>
          </cell>
          <cell r="N63">
            <v>259257.1</v>
          </cell>
          <cell r="O63">
            <v>21694.52</v>
          </cell>
        </row>
        <row r="64">
          <cell r="F64">
            <v>68236000</v>
          </cell>
          <cell r="G64">
            <v>70732657.609999999</v>
          </cell>
          <cell r="N64">
            <v>1673681</v>
          </cell>
          <cell r="O64">
            <v>1673680.77</v>
          </cell>
        </row>
        <row r="65">
          <cell r="F65">
            <v>48844099</v>
          </cell>
          <cell r="G65">
            <v>48874101.310000002</v>
          </cell>
          <cell r="N65">
            <v>568988</v>
          </cell>
          <cell r="O65">
            <v>566316.82000000007</v>
          </cell>
        </row>
        <row r="68">
          <cell r="F68">
            <v>80865402</v>
          </cell>
          <cell r="G68">
            <v>96005776.939999998</v>
          </cell>
          <cell r="K68">
            <v>1134670.3700000001</v>
          </cell>
        </row>
        <row r="69">
          <cell r="F69">
            <v>43627415</v>
          </cell>
          <cell r="G69">
            <v>59238269.810000002</v>
          </cell>
        </row>
        <row r="70">
          <cell r="F70">
            <v>24164373</v>
          </cell>
          <cell r="G70">
            <v>24528975.300000001</v>
          </cell>
        </row>
        <row r="71">
          <cell r="F71">
            <v>11150000</v>
          </cell>
          <cell r="G71">
            <v>12602640.27</v>
          </cell>
        </row>
        <row r="72">
          <cell r="F72">
            <v>4587000</v>
          </cell>
          <cell r="G72">
            <v>6807458.6699999999</v>
          </cell>
        </row>
        <row r="75">
          <cell r="F75">
            <v>146197000</v>
          </cell>
          <cell r="G75">
            <v>188358300.44999999</v>
          </cell>
          <cell r="N75">
            <v>245814</v>
          </cell>
          <cell r="O75">
            <v>245813.21999999997</v>
          </cell>
        </row>
        <row r="76">
          <cell r="F76">
            <v>44931000</v>
          </cell>
          <cell r="G76">
            <v>44822408.43</v>
          </cell>
        </row>
        <row r="77">
          <cell r="F77">
            <v>4055000</v>
          </cell>
          <cell r="G77">
            <v>4474316.59</v>
          </cell>
        </row>
        <row r="78">
          <cell r="F78">
            <v>63773000</v>
          </cell>
          <cell r="G78">
            <v>78178649.280000001</v>
          </cell>
          <cell r="N78">
            <v>1775262</v>
          </cell>
          <cell r="O78">
            <v>1753167.5</v>
          </cell>
        </row>
        <row r="79">
          <cell r="F79">
            <v>19671320</v>
          </cell>
          <cell r="G79">
            <v>12846726.119999999</v>
          </cell>
        </row>
        <row r="80">
          <cell r="F80">
            <v>17005000</v>
          </cell>
          <cell r="G80">
            <v>29257011.649999999</v>
          </cell>
          <cell r="O80">
            <v>23540.81</v>
          </cell>
        </row>
        <row r="85">
          <cell r="F85">
            <v>89553000</v>
          </cell>
          <cell r="G85">
            <v>115038181.69999999</v>
          </cell>
        </row>
        <row r="86">
          <cell r="F86">
            <v>50984000</v>
          </cell>
          <cell r="G86">
            <v>120408518.76000001</v>
          </cell>
          <cell r="N86">
            <v>958313.31</v>
          </cell>
          <cell r="O86">
            <v>1542259.78</v>
          </cell>
        </row>
        <row r="87">
          <cell r="F87">
            <v>73788000</v>
          </cell>
          <cell r="G87">
            <v>71746236.870000005</v>
          </cell>
        </row>
        <row r="88">
          <cell r="F88">
            <v>5919000</v>
          </cell>
          <cell r="G88">
            <v>5912606.6399999997</v>
          </cell>
        </row>
        <row r="89">
          <cell r="F89">
            <v>5042000</v>
          </cell>
          <cell r="G89">
            <v>5003638.32</v>
          </cell>
        </row>
        <row r="92">
          <cell r="F92">
            <v>100457000</v>
          </cell>
          <cell r="G92">
            <v>159452981.34000006</v>
          </cell>
        </row>
        <row r="93">
          <cell r="F93">
            <v>80551000</v>
          </cell>
          <cell r="G93">
            <v>181580098.27000001</v>
          </cell>
          <cell r="N93">
            <v>1354735</v>
          </cell>
          <cell r="O93">
            <v>1354733.97</v>
          </cell>
        </row>
        <row r="94">
          <cell r="F94">
            <v>21638000</v>
          </cell>
          <cell r="G94">
            <v>25805349.760000002</v>
          </cell>
        </row>
        <row r="95">
          <cell r="F95">
            <v>7732285</v>
          </cell>
          <cell r="G95">
            <v>7671950.8799999999</v>
          </cell>
        </row>
        <row r="96">
          <cell r="F96">
            <v>11056000</v>
          </cell>
          <cell r="G96">
            <v>7456787.0999999996</v>
          </cell>
        </row>
        <row r="97">
          <cell r="F97">
            <v>5329000</v>
          </cell>
          <cell r="G97">
            <v>4327846.3899999997</v>
          </cell>
        </row>
        <row r="98">
          <cell r="F98">
            <v>4141000</v>
          </cell>
          <cell r="G98">
            <v>18584411.989999998</v>
          </cell>
        </row>
        <row r="101">
          <cell r="F101">
            <v>90041000</v>
          </cell>
          <cell r="G101">
            <v>277848773.60000002</v>
          </cell>
        </row>
        <row r="102">
          <cell r="F102">
            <v>30936000</v>
          </cell>
          <cell r="G102">
            <v>40846745.850000001</v>
          </cell>
        </row>
        <row r="103">
          <cell r="F103">
            <v>3669000</v>
          </cell>
          <cell r="G103">
            <v>3756267.39</v>
          </cell>
        </row>
        <row r="108">
          <cell r="F108">
            <v>105883000</v>
          </cell>
          <cell r="G108">
            <v>87571463.909999996</v>
          </cell>
        </row>
        <row r="109">
          <cell r="F109">
            <v>74257000</v>
          </cell>
          <cell r="G109">
            <v>52269805.740000002</v>
          </cell>
        </row>
        <row r="110">
          <cell r="F110">
            <v>14522000</v>
          </cell>
          <cell r="G110">
            <v>8793188.9099999983</v>
          </cell>
        </row>
        <row r="111">
          <cell r="F111">
            <v>4659000</v>
          </cell>
          <cell r="G111">
            <v>4975056.4819999998</v>
          </cell>
        </row>
        <row r="112">
          <cell r="F112">
            <v>2617000</v>
          </cell>
          <cell r="G112">
            <v>2631671.2800000003</v>
          </cell>
        </row>
        <row r="113">
          <cell r="F113">
            <v>5697845</v>
          </cell>
          <cell r="G113">
            <v>9628419.3499999996</v>
          </cell>
        </row>
        <row r="114">
          <cell r="F114">
            <v>10117000</v>
          </cell>
          <cell r="G114">
            <v>10685745.52</v>
          </cell>
          <cell r="J114">
            <v>7600000</v>
          </cell>
          <cell r="K114">
            <v>4635816.46</v>
          </cell>
        </row>
        <row r="115">
          <cell r="F115">
            <v>32398000</v>
          </cell>
          <cell r="G115">
            <v>10548548.699999999</v>
          </cell>
        </row>
        <row r="118">
          <cell r="F118">
            <v>70383000</v>
          </cell>
          <cell r="G118">
            <v>153539671.62</v>
          </cell>
        </row>
        <row r="119">
          <cell r="F119">
            <v>62098000</v>
          </cell>
          <cell r="G119">
            <v>70448609.889999986</v>
          </cell>
          <cell r="O119">
            <v>644482.21</v>
          </cell>
        </row>
        <row r="120">
          <cell r="F120">
            <v>14920000</v>
          </cell>
          <cell r="G120">
            <v>29352052.449999999</v>
          </cell>
        </row>
        <row r="121">
          <cell r="F121">
            <v>11810000</v>
          </cell>
          <cell r="G121">
            <v>22183303.02</v>
          </cell>
        </row>
        <row r="124">
          <cell r="F124">
            <v>59329000</v>
          </cell>
          <cell r="G124">
            <v>78220636.099999994</v>
          </cell>
        </row>
        <row r="125">
          <cell r="F125">
            <v>110655000</v>
          </cell>
          <cell r="G125">
            <v>157078498.19999999</v>
          </cell>
          <cell r="N125">
            <v>598689</v>
          </cell>
          <cell r="O125">
            <v>515662.36</v>
          </cell>
        </row>
        <row r="126">
          <cell r="F126">
            <v>46321000</v>
          </cell>
          <cell r="G126">
            <v>41716682.159999996</v>
          </cell>
        </row>
        <row r="129">
          <cell r="F129">
            <v>76975711</v>
          </cell>
          <cell r="G129">
            <v>93324369.039999992</v>
          </cell>
        </row>
        <row r="130">
          <cell r="F130">
            <v>30829945</v>
          </cell>
          <cell r="G130">
            <v>231066327.00999999</v>
          </cell>
          <cell r="K130">
            <v>3303922.28</v>
          </cell>
          <cell r="N130">
            <v>200969</v>
          </cell>
          <cell r="O130">
            <v>150068.75</v>
          </cell>
        </row>
        <row r="131">
          <cell r="F131">
            <v>8204017</v>
          </cell>
          <cell r="G131">
            <v>10626175.23</v>
          </cell>
          <cell r="K131">
            <v>12300</v>
          </cell>
        </row>
        <row r="134">
          <cell r="F134">
            <v>40596319.999999993</v>
          </cell>
          <cell r="G134">
            <v>71621233.170000002</v>
          </cell>
        </row>
        <row r="135">
          <cell r="F135">
            <v>18927905</v>
          </cell>
          <cell r="G135">
            <v>38387846.710000001</v>
          </cell>
        </row>
        <row r="136">
          <cell r="F136">
            <v>11154000</v>
          </cell>
          <cell r="G136">
            <v>11163963.039999999</v>
          </cell>
        </row>
        <row r="140">
          <cell r="F140">
            <v>2493138</v>
          </cell>
          <cell r="G140">
            <v>6734190.3600000003</v>
          </cell>
        </row>
        <row r="141">
          <cell r="F141">
            <v>5686000</v>
          </cell>
          <cell r="G141">
            <v>7755650.6299999999</v>
          </cell>
        </row>
        <row r="142">
          <cell r="F142">
            <v>11292384</v>
          </cell>
          <cell r="G142">
            <v>16716394.83</v>
          </cell>
        </row>
        <row r="143">
          <cell r="F143">
            <v>3022700</v>
          </cell>
          <cell r="G143">
            <v>3585414.17</v>
          </cell>
          <cell r="J143">
            <v>951000</v>
          </cell>
          <cell r="K143">
            <v>951000</v>
          </cell>
        </row>
        <row r="145">
          <cell r="F145">
            <v>3119000</v>
          </cell>
          <cell r="G145">
            <v>1882026.9</v>
          </cell>
        </row>
        <row r="146">
          <cell r="F146">
            <v>500000</v>
          </cell>
          <cell r="G146">
            <v>5682645.21</v>
          </cell>
        </row>
        <row r="147">
          <cell r="F147">
            <v>4446893</v>
          </cell>
          <cell r="G147">
            <v>5295557.84</v>
          </cell>
          <cell r="J147">
            <v>115908.5</v>
          </cell>
        </row>
        <row r="148">
          <cell r="F148">
            <v>9553313</v>
          </cell>
          <cell r="G148">
            <v>9735084.7599999998</v>
          </cell>
        </row>
        <row r="150">
          <cell r="F150">
            <v>3913000</v>
          </cell>
          <cell r="G150">
            <v>5272106.5599999996</v>
          </cell>
        </row>
        <row r="151">
          <cell r="F151">
            <v>1718000</v>
          </cell>
          <cell r="G151">
            <v>2145694.0499999998</v>
          </cell>
        </row>
        <row r="152">
          <cell r="F152">
            <v>4559000</v>
          </cell>
          <cell r="G152">
            <v>7590267.7599999998</v>
          </cell>
          <cell r="K152">
            <v>60970.200000000004</v>
          </cell>
        </row>
        <row r="159">
          <cell r="F159">
            <v>59400823</v>
          </cell>
          <cell r="G159">
            <v>19888754.16</v>
          </cell>
        </row>
        <row r="160">
          <cell r="F160">
            <v>29343097.77</v>
          </cell>
          <cell r="G160">
            <v>43018217.579999998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Y168"/>
  <sheetViews>
    <sheetView tabSelected="1" workbookViewId="0">
      <selection activeCell="H171" sqref="H171"/>
    </sheetView>
  </sheetViews>
  <sheetFormatPr defaultRowHeight="24.95" customHeight="1"/>
  <cols>
    <col min="1" max="4" width="2.7109375" style="3" customWidth="1"/>
    <col min="5" max="5" width="35.5703125" style="78" customWidth="1"/>
    <col min="6" max="6" width="17.42578125" style="3" customWidth="1"/>
    <col min="7" max="7" width="17.28515625" style="3" bestFit="1" customWidth="1"/>
    <col min="8" max="8" width="16.28515625" style="3" bestFit="1" customWidth="1"/>
    <col min="9" max="9" width="0.7109375" style="3" customWidth="1"/>
    <col min="10" max="10" width="15.7109375" style="3" customWidth="1"/>
    <col min="11" max="11" width="16.5703125" style="3" bestFit="1" customWidth="1"/>
    <col min="12" max="12" width="13.7109375" style="3" bestFit="1" customWidth="1"/>
    <col min="13" max="13" width="0.5703125" style="3" customWidth="1"/>
    <col min="14" max="14" width="14.5703125" style="3" bestFit="1" customWidth="1"/>
    <col min="15" max="15" width="16.5703125" style="3" bestFit="1" customWidth="1"/>
    <col min="16" max="16" width="14.28515625" style="3" customWidth="1"/>
    <col min="17" max="17" width="0.7109375" style="3" customWidth="1"/>
    <col min="18" max="19" width="17.28515625" style="3" bestFit="1" customWidth="1"/>
    <col min="20" max="20" width="16.28515625" style="3" customWidth="1"/>
    <col min="21" max="21" width="12.42578125" style="2" customWidth="1"/>
    <col min="22" max="22" width="9.140625" style="3"/>
    <col min="23" max="23" width="13.140625" style="3" bestFit="1" customWidth="1"/>
    <col min="24" max="16384" width="9.140625" style="3"/>
  </cols>
  <sheetData>
    <row r="1" spans="2:21" ht="18.7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1" ht="20.2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2:21" ht="18.75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1" ht="21" thickBo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2:21" ht="16.5">
      <c r="B5" s="6" t="s">
        <v>3</v>
      </c>
      <c r="C5" s="7"/>
      <c r="D5" s="7"/>
      <c r="E5" s="8"/>
      <c r="F5" s="9" t="s">
        <v>4</v>
      </c>
      <c r="G5" s="10"/>
      <c r="H5" s="11"/>
      <c r="I5" s="12"/>
      <c r="J5" s="9" t="s">
        <v>5</v>
      </c>
      <c r="K5" s="10"/>
      <c r="L5" s="11"/>
      <c r="M5" s="13"/>
      <c r="N5" s="9" t="s">
        <v>6</v>
      </c>
      <c r="O5" s="10"/>
      <c r="P5" s="11"/>
      <c r="Q5" s="12"/>
      <c r="R5" s="9" t="s">
        <v>7</v>
      </c>
      <c r="S5" s="10"/>
      <c r="T5" s="14"/>
      <c r="U5" s="15" t="s">
        <v>8</v>
      </c>
    </row>
    <row r="6" spans="2:21" s="23" customFormat="1" ht="33.75" thickBot="1">
      <c r="B6" s="16"/>
      <c r="C6" s="17"/>
      <c r="D6" s="17"/>
      <c r="E6" s="18"/>
      <c r="F6" s="19" t="s">
        <v>9</v>
      </c>
      <c r="G6" s="20" t="s">
        <v>10</v>
      </c>
      <c r="H6" s="19" t="s">
        <v>11</v>
      </c>
      <c r="I6" s="20"/>
      <c r="J6" s="19" t="s">
        <v>12</v>
      </c>
      <c r="K6" s="20" t="s">
        <v>10</v>
      </c>
      <c r="L6" s="19" t="s">
        <v>11</v>
      </c>
      <c r="M6" s="19"/>
      <c r="N6" s="19" t="s">
        <v>9</v>
      </c>
      <c r="O6" s="20" t="s">
        <v>10</v>
      </c>
      <c r="P6" s="19" t="s">
        <v>11</v>
      </c>
      <c r="Q6" s="19"/>
      <c r="R6" s="20" t="s">
        <v>13</v>
      </c>
      <c r="S6" s="20" t="s">
        <v>10</v>
      </c>
      <c r="T6" s="21" t="s">
        <v>11</v>
      </c>
      <c r="U6" s="22"/>
    </row>
    <row r="7" spans="2:21" ht="16.5">
      <c r="B7" s="24"/>
      <c r="C7" s="25"/>
      <c r="D7" s="25"/>
      <c r="E7" s="26"/>
      <c r="F7" s="27"/>
      <c r="G7" s="27"/>
      <c r="H7" s="27"/>
      <c r="I7" s="28"/>
      <c r="J7" s="27"/>
      <c r="K7" s="27"/>
      <c r="L7" s="27"/>
      <c r="M7" s="27"/>
      <c r="N7" s="27"/>
      <c r="O7" s="27"/>
      <c r="P7" s="27"/>
      <c r="Q7" s="28"/>
      <c r="R7" s="27"/>
      <c r="S7" s="27"/>
      <c r="T7" s="29"/>
      <c r="U7" s="30"/>
    </row>
    <row r="8" spans="2:21" ht="16.5">
      <c r="B8" s="24" t="s">
        <v>14</v>
      </c>
      <c r="C8" s="25"/>
      <c r="D8" s="25"/>
      <c r="E8" s="26"/>
      <c r="F8" s="27">
        <f>+[1]january!F8+[1]february!F8+[1]march!F8+[1]april!F8+[1]may!F8+[1]june!F8+[1]july!F8+[1]august!F8+[1]september!F8+'[1]october '!F8+[1]november!F8+[1]december!F8</f>
        <v>30122507463.419998</v>
      </c>
      <c r="G8" s="27">
        <f>+[1]january!G8+[1]february!G8+[1]march!G8+[1]april!G8+[1]may!G8+[1]june!G8+[1]july!G8+[1]august!G8+[1]september!G8+'[1]october '!G8+[1]november!G8+[1]december!G8</f>
        <v>29735172895.200001</v>
      </c>
      <c r="H8" s="27">
        <f>+F8-G8</f>
        <v>387334568.21999741</v>
      </c>
      <c r="I8" s="28"/>
      <c r="J8" s="27">
        <f>+[1]january!J8+[1]february!J8+[1]march!J8+[1]april!J8+[1]may!J8+[1]june!J8+[1]july!J8+[1]august!J8+[1]september!J8+'[1]october '!J8+[1]november!J8+[1]december!J8</f>
        <v>0</v>
      </c>
      <c r="K8" s="27">
        <f>+[1]january!K8+[1]february!K8+[1]march!K8+[1]april!K8+[1]may!K8+[1]june!K8+[1]july!K8+[1]august!K8+[1]september!K8+'[1]october '!K8+[1]november!K8+[1]december!K8</f>
        <v>0</v>
      </c>
      <c r="L8" s="27">
        <f>+J8-K8</f>
        <v>0</v>
      </c>
      <c r="M8" s="27"/>
      <c r="N8" s="27">
        <f>+[1]january!N8+[1]february!N8+[1]march!N8+[1]april!N8+[1]may!N8+[1]june!N8+[1]july!N8+[1]august!N8+[1]september!N8+'[1]october '!N8+[1]november!N8+[1]december!N8</f>
        <v>15282950</v>
      </c>
      <c r="O8" s="27">
        <f>+[1]january!O8+[1]february!O8+[1]march!O8+[1]april!O8+[1]may!O8+[1]june!O8+[1]july!O8+[1]august!O8+[1]september!O8+'[1]october '!O8+[1]november!O8+[1]december!O8</f>
        <v>13748219.91</v>
      </c>
      <c r="P8" s="27">
        <f>+N8-O8</f>
        <v>1534730.0899999999</v>
      </c>
      <c r="Q8" s="31"/>
      <c r="R8" s="27">
        <f>+F8+J8+N8</f>
        <v>30137790413.419998</v>
      </c>
      <c r="S8" s="27">
        <f>+G8+K8+O8</f>
        <v>29748921115.110001</v>
      </c>
      <c r="T8" s="29">
        <f>+R8-S8</f>
        <v>388869298.30999756</v>
      </c>
      <c r="U8" s="32">
        <f>+S8/R8</f>
        <v>0.98709695392476948</v>
      </c>
    </row>
    <row r="9" spans="2:21" ht="16.5">
      <c r="B9" s="33"/>
      <c r="C9" s="25"/>
      <c r="D9" s="25"/>
      <c r="E9" s="34"/>
      <c r="F9" s="27"/>
      <c r="G9" s="27"/>
      <c r="H9" s="27">
        <f>+F9-G9</f>
        <v>0</v>
      </c>
      <c r="I9" s="28"/>
      <c r="J9" s="27"/>
      <c r="K9" s="27"/>
      <c r="L9" s="27">
        <f>+J9-K9</f>
        <v>0</v>
      </c>
      <c r="M9" s="27"/>
      <c r="N9" s="27"/>
      <c r="O9" s="27"/>
      <c r="P9" s="27">
        <f>+N9-O9</f>
        <v>0</v>
      </c>
      <c r="Q9" s="28"/>
      <c r="R9" s="27"/>
      <c r="S9" s="27"/>
      <c r="T9" s="29"/>
      <c r="U9" s="32"/>
    </row>
    <row r="10" spans="2:21" ht="16.5">
      <c r="B10" s="24" t="s">
        <v>15</v>
      </c>
      <c r="C10" s="25"/>
      <c r="D10" s="25"/>
      <c r="E10" s="26"/>
      <c r="F10" s="27"/>
      <c r="G10" s="27"/>
      <c r="H10" s="27"/>
      <c r="I10" s="28"/>
      <c r="J10" s="27"/>
      <c r="K10" s="27"/>
      <c r="L10" s="27"/>
      <c r="M10" s="27"/>
      <c r="N10" s="27"/>
      <c r="O10" s="27"/>
      <c r="P10" s="27"/>
      <c r="Q10" s="28"/>
      <c r="R10" s="27"/>
      <c r="S10" s="27"/>
      <c r="T10" s="29"/>
      <c r="U10" s="32"/>
    </row>
    <row r="11" spans="2:21" ht="16.5">
      <c r="B11" s="24"/>
      <c r="C11" s="35" t="s">
        <v>16</v>
      </c>
      <c r="D11" s="35"/>
      <c r="E11" s="36"/>
      <c r="F11" s="27">
        <f>SUM(F13:F46)</f>
        <v>11806384212.290001</v>
      </c>
      <c r="G11" s="27">
        <f t="shared" ref="G11:T11" si="0">SUM(G13:G46)</f>
        <v>10656717445.139004</v>
      </c>
      <c r="H11" s="27">
        <f t="shared" si="0"/>
        <v>1149666767.1509995</v>
      </c>
      <c r="I11" s="27">
        <f t="shared" si="0"/>
        <v>2208000</v>
      </c>
      <c r="J11" s="27">
        <f>SUM(J13:J46)</f>
        <v>750722801.96000016</v>
      </c>
      <c r="K11" s="27">
        <f>SUM(K13:K46)</f>
        <v>749466986.43000007</v>
      </c>
      <c r="L11" s="27">
        <f>SUM(L13:L46)</f>
        <v>1255815.5300000028</v>
      </c>
      <c r="M11" s="27">
        <f t="shared" si="0"/>
        <v>0</v>
      </c>
      <c r="N11" s="27">
        <f>SUM(N13:N46)</f>
        <v>441382765.98000002</v>
      </c>
      <c r="O11" s="27">
        <f>SUM(O13:O46)</f>
        <v>433917222.25370318</v>
      </c>
      <c r="P11" s="27">
        <f>SUM(P13:P46)</f>
        <v>7465543.7262968896</v>
      </c>
      <c r="Q11" s="27">
        <f t="shared" si="0"/>
        <v>0</v>
      </c>
      <c r="R11" s="27">
        <f t="shared" si="0"/>
        <v>12998489780.23</v>
      </c>
      <c r="S11" s="27">
        <f t="shared" si="0"/>
        <v>11840101653.822702</v>
      </c>
      <c r="T11" s="29">
        <f t="shared" si="0"/>
        <v>1158388126.4072964</v>
      </c>
      <c r="U11" s="32">
        <f>+S11/R11</f>
        <v>0.91088286824142117</v>
      </c>
    </row>
    <row r="12" spans="2:21" ht="16.5">
      <c r="B12" s="33"/>
      <c r="C12" s="37" t="s">
        <v>17</v>
      </c>
      <c r="D12" s="37"/>
      <c r="E12" s="25"/>
      <c r="F12" s="27"/>
      <c r="G12" s="27"/>
      <c r="H12" s="27">
        <f t="shared" ref="H12:H17" si="1">+F12-G12</f>
        <v>0</v>
      </c>
      <c r="I12" s="28"/>
      <c r="J12" s="27"/>
      <c r="K12" s="27"/>
      <c r="L12" s="27">
        <f t="shared" ref="L12:L17" si="2">+J12-K12</f>
        <v>0</v>
      </c>
      <c r="M12" s="27"/>
      <c r="N12" s="27"/>
      <c r="O12" s="27"/>
      <c r="P12" s="27">
        <f t="shared" ref="P12:P17" si="3">+N12-O12</f>
        <v>0</v>
      </c>
      <c r="Q12" s="28"/>
      <c r="R12" s="27"/>
      <c r="S12" s="27"/>
      <c r="T12" s="29"/>
      <c r="U12" s="32"/>
    </row>
    <row r="13" spans="2:21" ht="16.5">
      <c r="B13" s="33"/>
      <c r="C13" s="37"/>
      <c r="D13" s="37"/>
      <c r="E13" s="25" t="s">
        <v>18</v>
      </c>
      <c r="F13" s="27">
        <f>+[1]january!F13+[1]february!F13+[1]march!F13+[1]april!F13+[1]may!F13+[1]june!F13+[1]july!F13+[1]august!F13+[1]september!F13+'[1]october '!F13+[1]november!F13+[1]december!F13</f>
        <v>337840370</v>
      </c>
      <c r="G13" s="27">
        <f>+[1]january!G13+[1]february!G13+[1]march!G13+[1]april!G13+[1]may!G13+[1]june!G13+[1]july!G13+[1]august!G13+[1]september!G13+'[1]october '!G13+[1]november!G13+[1]december!G13</f>
        <v>337838421.99000001</v>
      </c>
      <c r="H13" s="27">
        <f t="shared" si="1"/>
        <v>1948.0099999904633</v>
      </c>
      <c r="I13" s="28"/>
      <c r="J13" s="27">
        <f>+[1]january!J13+[1]february!J13+[1]march!J13+[1]april!J13+[1]may!J13+[1]june!J13+[1]july!J13+[1]august!J13+[1]september!J13+'[1]october '!J13+[1]november!J13+[1]december!J13</f>
        <v>28660334</v>
      </c>
      <c r="K13" s="27">
        <f>+[1]january!K13+[1]february!K13+[1]march!K13+[1]april!K13+[1]may!K13+[1]june!K13+[1]july!K13+[1]august!K13+[1]september!K13+'[1]october '!K13+[1]november!K13+[1]december!K13</f>
        <v>28660334</v>
      </c>
      <c r="L13" s="27">
        <f t="shared" si="2"/>
        <v>0</v>
      </c>
      <c r="M13" s="27"/>
      <c r="N13" s="27">
        <f>+[1]january!N13+[1]february!N13+[1]march!N13+[1]april!N13+[1]may!N13+[1]june!N13+[1]july!N13+[1]august!N13+[1]september!N13+'[1]october '!N13+[1]november!N13+[1]december!N13</f>
        <v>66851662.260000005</v>
      </c>
      <c r="O13" s="27">
        <f>+[1]january!O13+[1]february!O13+[1]march!O13+[1]april!O13+[1]may!O13+[1]june!O13+[1]july!O13+[1]august!O13+[1]september!O13+'[1]october '!O13+[1]november!O13+[1]december!O13</f>
        <v>66851662.260000005</v>
      </c>
      <c r="P13" s="27">
        <f t="shared" si="3"/>
        <v>0</v>
      </c>
      <c r="Q13" s="28"/>
      <c r="R13" s="27">
        <f t="shared" ref="R13:S17" si="4">+F13+J13+N13</f>
        <v>433352366.25999999</v>
      </c>
      <c r="S13" s="27">
        <f t="shared" si="4"/>
        <v>433350418.25</v>
      </c>
      <c r="T13" s="29">
        <f>+R13-S13</f>
        <v>1948.0099999904633</v>
      </c>
      <c r="U13" s="32">
        <f t="shared" ref="U13:U72" si="5">+S13/R13</f>
        <v>0.99999550478974697</v>
      </c>
    </row>
    <row r="14" spans="2:21" ht="16.5">
      <c r="B14" s="33"/>
      <c r="C14" s="25"/>
      <c r="D14" s="25"/>
      <c r="E14" s="38" t="s">
        <v>19</v>
      </c>
      <c r="F14" s="27">
        <f>+[1]january!F14+[1]february!F14+[1]march!F14+[1]april!F14+[1]may!F14+[1]june!F14+[1]july!F14+[1]august!F14+[1]september!F14+'[1]october '!F14+[1]november!F14+[1]december!F14</f>
        <v>218270500.53</v>
      </c>
      <c r="G14" s="27">
        <f>+[1]january!G14+[1]february!G14+[1]march!G14+[1]april!G14+[1]may!G14+[1]june!G14+[1]july!G14+[1]august!G14+[1]september!G14+'[1]october '!G14+[1]november!G14+[1]december!G14</f>
        <v>217750174.54000002</v>
      </c>
      <c r="H14" s="27">
        <f t="shared" si="1"/>
        <v>520325.98999997973</v>
      </c>
      <c r="I14" s="28"/>
      <c r="J14" s="27">
        <f>+[1]january!J14+[1]february!J14+[1]march!J14+[1]april!J14+[1]may!J14+[1]june!J14+[1]july!J14+[1]august!J14+[1]september!J14+'[1]october '!J14+[1]november!J14+[1]december!J14</f>
        <v>0</v>
      </c>
      <c r="K14" s="27">
        <f>+[1]january!K14+[1]february!K14+[1]march!K14+[1]april!K14+[1]may!K14+[1]june!K14+[1]july!K14+[1]august!K14+[1]september!K14+'[1]october '!K14+[1]november!K14+[1]december!K14</f>
        <v>0</v>
      </c>
      <c r="L14" s="27">
        <f t="shared" si="2"/>
        <v>0</v>
      </c>
      <c r="M14" s="27"/>
      <c r="N14" s="27">
        <f>+[1]january!N14+[1]february!N14+[1]march!N14+[1]april!N14+[1]may!N14+[1]june!N14+[1]july!N14+[1]august!N14+[1]september!N14+'[1]october '!N14+[1]november!N14+[1]december!N14</f>
        <v>0</v>
      </c>
      <c r="O14" s="27">
        <f>+[1]january!O14+[1]february!O14+[1]march!O14+[1]april!O14+[1]may!O14+[1]june!O14+[1]july!O14+[1]august!O14+[1]september!O14+'[1]october '!O14+[1]november!O14+[1]december!O14</f>
        <v>0</v>
      </c>
      <c r="P14" s="27">
        <f t="shared" si="3"/>
        <v>0</v>
      </c>
      <c r="Q14" s="28"/>
      <c r="R14" s="27">
        <f t="shared" si="4"/>
        <v>218270500.53</v>
      </c>
      <c r="S14" s="27">
        <f t="shared" si="4"/>
        <v>217750174.54000002</v>
      </c>
      <c r="T14" s="29">
        <f>+R14-S14</f>
        <v>520325.98999997973</v>
      </c>
      <c r="U14" s="32">
        <f t="shared" si="5"/>
        <v>0.99761614149078082</v>
      </c>
    </row>
    <row r="15" spans="2:21" ht="49.5">
      <c r="B15" s="33"/>
      <c r="C15" s="25"/>
      <c r="D15" s="25"/>
      <c r="E15" s="38" t="s">
        <v>20</v>
      </c>
      <c r="F15" s="27">
        <f>+[1]january!F15+[1]february!F15+[1]march!F15+[1]april!F15+[1]may!F15+[1]june!F15+[1]july!F15+[1]august!F15+[1]september!F15+'[1]october '!F15+[1]november!F15+[1]december!F15</f>
        <v>183185034.57000002</v>
      </c>
      <c r="G15" s="27">
        <f>+[1]january!G15+[1]february!G15+[1]march!G15+[1]april!G15+[1]may!G15+[1]june!G15+[1]july!G15+[1]august!G15+[1]september!G15+'[1]october '!G15+[1]november!G15+[1]december!G15</f>
        <v>183126192.82200006</v>
      </c>
      <c r="H15" s="27">
        <f t="shared" si="1"/>
        <v>58841.747999966145</v>
      </c>
      <c r="I15" s="28"/>
      <c r="J15" s="27">
        <f>+[1]january!J15+[1]february!J15+[1]march!J15+[1]april!J15+[1]may!J15+[1]june!J15+[1]july!J15+[1]august!J15+[1]september!J15+'[1]october '!J15+[1]november!J15+[1]december!J15</f>
        <v>0</v>
      </c>
      <c r="K15" s="27">
        <f>+[1]january!K15+[1]february!K15+[1]march!K15+[1]april!K15+[1]may!K15+[1]june!K15+[1]july!K15+[1]august!K15+[1]september!K15+'[1]october '!K15+[1]november!K15+[1]december!K15</f>
        <v>0</v>
      </c>
      <c r="L15" s="27">
        <f t="shared" si="2"/>
        <v>0</v>
      </c>
      <c r="M15" s="27"/>
      <c r="N15" s="27">
        <f>+[1]january!N15+[1]february!N15+[1]march!N15+[1]april!N15+[1]may!N15+[1]june!N15+[1]july!N15+[1]august!N15+[1]september!N15+'[1]october '!N15+[1]november!N15+[1]december!N15</f>
        <v>0</v>
      </c>
      <c r="O15" s="27">
        <f>+[1]january!O15+[1]february!O15+[1]march!O15+[1]april!O15+[1]may!O15+[1]june!O15+[1]july!O15+[1]august!O15+[1]september!O15+'[1]october '!O15+[1]november!O15+[1]december!O15</f>
        <v>0</v>
      </c>
      <c r="P15" s="27">
        <f t="shared" si="3"/>
        <v>0</v>
      </c>
      <c r="Q15" s="28"/>
      <c r="R15" s="27">
        <f t="shared" si="4"/>
        <v>183185034.57000002</v>
      </c>
      <c r="S15" s="27">
        <f t="shared" si="4"/>
        <v>183126192.82200006</v>
      </c>
      <c r="T15" s="29">
        <f>+R15-S15</f>
        <v>58841.747999966145</v>
      </c>
      <c r="U15" s="32">
        <f t="shared" si="5"/>
        <v>0.99967878517948761</v>
      </c>
    </row>
    <row r="16" spans="2:21" ht="33">
      <c r="B16" s="33"/>
      <c r="C16" s="25"/>
      <c r="D16" s="25"/>
      <c r="E16" s="39" t="s">
        <v>21</v>
      </c>
      <c r="F16" s="27">
        <f>+[1]january!F16+[1]february!F16+[1]march!F16+[1]april!F16+[1]may!F16+[1]june!F16+[1]july!F16+[1]august!F16+[1]september!F16+'[1]october '!F16+[1]november!F16+[1]december!F16</f>
        <v>35097425.920000002</v>
      </c>
      <c r="G16" s="27">
        <f>+[1]january!G16+[1]february!G16+[1]march!G16+[1]april!G16+[1]may!G16+[1]june!G16+[1]july!G16+[1]august!G16+[1]september!G16+'[1]october '!G16+[1]november!G16+[1]december!G16</f>
        <v>35096440.310000002</v>
      </c>
      <c r="H16" s="27">
        <f t="shared" si="1"/>
        <v>985.60999999940395</v>
      </c>
      <c r="I16" s="28"/>
      <c r="J16" s="27">
        <f>+[1]january!J16+[1]february!J16+[1]march!J16+[1]april!J16+[1]may!J16+[1]june!J16+[1]july!J16+[1]august!J16+[1]september!J16+'[1]october '!J16+[1]november!J16+[1]december!J16</f>
        <v>2450000</v>
      </c>
      <c r="K16" s="27">
        <f>+[1]january!K16+[1]february!K16+[1]march!K16+[1]april!K16+[1]may!K16+[1]june!K16+[1]july!K16+[1]august!K16+[1]september!K16+'[1]october '!K16+[1]november!K16+[1]december!K16</f>
        <v>2450000</v>
      </c>
      <c r="L16" s="27">
        <f t="shared" si="2"/>
        <v>0</v>
      </c>
      <c r="M16" s="27"/>
      <c r="N16" s="27">
        <f>+[1]january!N16+[1]february!N16+[1]march!N16+[1]april!N16+[1]may!N16+[1]june!N16+[1]july!N16+[1]august!N16+[1]september!N16+'[1]october '!N16+[1]november!N16+[1]december!N16</f>
        <v>0</v>
      </c>
      <c r="O16" s="27">
        <f>+[1]january!O16+[1]february!O16+[1]march!O16+[1]april!O16+[1]may!O16+[1]june!O16+[1]july!O16+[1]august!O16+[1]september!O16+'[1]october '!O16+[1]november!O16+[1]december!O16</f>
        <v>0</v>
      </c>
      <c r="P16" s="27">
        <f t="shared" si="3"/>
        <v>0</v>
      </c>
      <c r="Q16" s="28"/>
      <c r="R16" s="27">
        <f t="shared" si="4"/>
        <v>37547425.920000002</v>
      </c>
      <c r="S16" s="27">
        <f t="shared" si="4"/>
        <v>37546440.310000002</v>
      </c>
      <c r="T16" s="29">
        <f>+R16-S16</f>
        <v>985.60999999940395</v>
      </c>
      <c r="U16" s="32">
        <f t="shared" si="5"/>
        <v>0.99997375026447621</v>
      </c>
    </row>
    <row r="17" spans="2:21" ht="33">
      <c r="B17" s="33"/>
      <c r="C17" s="25"/>
      <c r="D17" s="25"/>
      <c r="E17" s="38" t="s">
        <v>22</v>
      </c>
      <c r="F17" s="27">
        <f>+[1]january!F17+[1]february!F17+[1]march!F17+[1]april!F17+[1]may!F17+[1]june!F17+[1]july!F17+[1]august!F17+[1]september!F17+'[1]october '!F17+[1]november!F17+[1]december!F17</f>
        <v>250261196.89999998</v>
      </c>
      <c r="G17" s="27">
        <f>+[1]january!G17+[1]february!G17+[1]march!G17+[1]april!G17+[1]may!G17+[1]june!G17+[1]july!G17+[1]august!G17+[1]september!G17+'[1]october '!G17+[1]november!G17+[1]december!G17</f>
        <v>248564373.91000003</v>
      </c>
      <c r="H17" s="27">
        <f t="shared" si="1"/>
        <v>1696822.9899999499</v>
      </c>
      <c r="I17" s="28"/>
      <c r="J17" s="27">
        <f>+[1]january!J17+[1]february!J17+[1]march!J17+[1]april!J17+[1]may!J17+[1]june!J17+[1]july!J17+[1]august!J17+[1]september!J17+'[1]october '!J17+[1]november!J17+[1]december!J17</f>
        <v>31518953.949999999</v>
      </c>
      <c r="K17" s="27">
        <f>+[1]january!K17+[1]february!K17+[1]march!K17+[1]april!K17+[1]may!K17+[1]june!K17+[1]july!K17+[1]august!K17+[1]september!K17+'[1]october '!K17+[1]november!K17+[1]december!K17</f>
        <v>31518953.949999999</v>
      </c>
      <c r="L17" s="27">
        <f t="shared" si="2"/>
        <v>0</v>
      </c>
      <c r="M17" s="27"/>
      <c r="N17" s="27">
        <f>+[1]january!N17+[1]february!N17+[1]march!N17+[1]april!N17+[1]may!N17+[1]june!N17+[1]july!N17+[1]august!N17+[1]september!N17+'[1]october '!N17+[1]november!N17+[1]december!N17</f>
        <v>35010946.879999995</v>
      </c>
      <c r="O17" s="27">
        <f>+[1]january!O17+[1]february!O17+[1]march!O17+[1]april!O17+[1]may!O17+[1]june!O17+[1]july!O17+[1]august!O17+[1]september!O17+'[1]october '!O17+[1]november!O17+[1]december!O17</f>
        <v>35010946.879999995</v>
      </c>
      <c r="P17" s="27">
        <f t="shared" si="3"/>
        <v>0</v>
      </c>
      <c r="Q17" s="28"/>
      <c r="R17" s="27">
        <f t="shared" si="4"/>
        <v>316791097.72999996</v>
      </c>
      <c r="S17" s="27">
        <f t="shared" si="4"/>
        <v>315094274.74000001</v>
      </c>
      <c r="T17" s="29">
        <f>+R17-S17</f>
        <v>1696822.9899999499</v>
      </c>
      <c r="U17" s="32">
        <f t="shared" si="5"/>
        <v>0.99464371630971105</v>
      </c>
    </row>
    <row r="18" spans="2:21" ht="16.5">
      <c r="B18" s="33"/>
      <c r="C18" s="25"/>
      <c r="D18" s="25"/>
      <c r="E18" s="38"/>
      <c r="F18" s="27">
        <f>+[1]january!F18+[1]february!F18+[1]march!F18+[1]april!F18+[1]may!F18+[1]june!F18+[1]july!F18+[1]august!F18+[1]september!F18+'[1]october '!F18+[1]november!F18+[1]december!F18</f>
        <v>0</v>
      </c>
      <c r="G18" s="27">
        <f>+[1]january!G18+[1]february!G18+[1]march!G18+[1]april!G18+[1]may!G18+[1]june!G18+[1]july!G18+[1]august!G18+[1]september!G18+'[1]october '!G18+[1]november!G18+[1]december!G18</f>
        <v>0</v>
      </c>
      <c r="H18" s="27"/>
      <c r="I18" s="28"/>
      <c r="J18" s="27">
        <f>+[1]january!J18+[1]february!J18+[1]march!J18+[1]april!J18+[1]may!J18+[1]june!J18+[1]july!J18+[1]august!J18+[1]september!J18+'[1]october '!J18+[1]november!J18+[1]december!J18</f>
        <v>0</v>
      </c>
      <c r="K18" s="27">
        <f>+[1]january!K18+[1]february!K18+[1]march!K18+[1]april!K18+[1]may!K18+[1]june!K18+[1]july!K18+[1]august!K18+[1]september!K18+'[1]october '!K18+[1]november!K18+[1]december!K18</f>
        <v>0</v>
      </c>
      <c r="L18" s="27"/>
      <c r="M18" s="27"/>
      <c r="N18" s="27">
        <f>+[1]january!N18+[1]february!N18+[1]march!N18+[1]april!N18+[1]may!N18+[1]june!N18+[1]july!N18+[1]august!N18+[1]september!N18+'[1]october '!N18+[1]november!N18+[1]december!N18</f>
        <v>0</v>
      </c>
      <c r="O18" s="27">
        <f>+[1]january!O18+[1]february!O18+[1]march!O18+[1]april!O18+[1]may!O18+[1]june!O18+[1]july!O18+[1]august!O18+[1]september!O18+'[1]october '!O18+[1]november!O18+[1]december!O18</f>
        <v>0</v>
      </c>
      <c r="P18" s="27"/>
      <c r="Q18" s="28"/>
      <c r="R18" s="27"/>
      <c r="S18" s="27"/>
      <c r="T18" s="29"/>
      <c r="U18" s="32"/>
    </row>
    <row r="19" spans="2:21" ht="16.5">
      <c r="B19" s="33"/>
      <c r="C19" s="37" t="s">
        <v>23</v>
      </c>
      <c r="D19" s="37"/>
      <c r="E19" s="25"/>
      <c r="F19" s="27">
        <f>+[1]january!F19+[1]february!F19+[1]march!F19+[1]april!F19+[1]may!F19+[1]june!F19+[1]july!F19+[1]august!F19+[1]september!F19+'[1]october '!F19+[1]november!F19+[1]december!F19</f>
        <v>0</v>
      </c>
      <c r="G19" s="27">
        <f>+[1]january!G19+[1]february!G19+[1]march!G19+[1]april!G19+[1]may!G19+[1]june!G19+[1]july!G19+[1]august!G19+[1]september!G19+'[1]october '!G19+[1]november!G19+[1]december!G19</f>
        <v>0</v>
      </c>
      <c r="H19" s="27"/>
      <c r="I19" s="28"/>
      <c r="J19" s="27">
        <f>+[1]january!J19+[1]february!J19+[1]march!J19+[1]april!J19+[1]may!J19+[1]june!J19+[1]july!J19+[1]august!J19+[1]september!J19+'[1]october '!J19+[1]november!J19+[1]december!J19</f>
        <v>0</v>
      </c>
      <c r="K19" s="27">
        <f>+[1]january!K19+[1]february!K19+[1]march!K19+[1]april!K19+[1]may!K19+[1]june!K19+[1]july!K19+[1]august!K19+[1]september!K19+'[1]october '!K19+[1]november!K19+[1]december!K19</f>
        <v>0</v>
      </c>
      <c r="L19" s="27"/>
      <c r="M19" s="27"/>
      <c r="N19" s="27">
        <f>+[1]january!N19+[1]february!N19+[1]march!N19+[1]april!N19+[1]may!N19+[1]june!N19+[1]july!N19+[1]august!N19+[1]september!N19+'[1]october '!N19+[1]november!N19+[1]december!N19</f>
        <v>0</v>
      </c>
      <c r="O19" s="27">
        <f>+[1]january!O19+[1]february!O19+[1]march!O19+[1]april!O19+[1]may!O19+[1]june!O19+[1]july!O19+[1]august!O19+[1]september!O19+'[1]october '!O19+[1]november!O19+[1]december!O19</f>
        <v>0</v>
      </c>
      <c r="P19" s="27"/>
      <c r="Q19" s="28"/>
      <c r="R19" s="27"/>
      <c r="S19" s="27"/>
      <c r="T19" s="29"/>
      <c r="U19" s="32"/>
    </row>
    <row r="20" spans="2:21" ht="16.5">
      <c r="B20" s="33"/>
      <c r="C20" s="37"/>
      <c r="D20" s="37"/>
      <c r="E20" s="25" t="s">
        <v>24</v>
      </c>
      <c r="F20" s="27">
        <f>+[1]january!F20+[1]february!F20+[1]march!F20+[1]april!F20+[1]may!F20+[1]june!F20+[1]july!F20+[1]august!F20+[1]september!F20+'[1]october '!F20+[1]november!F20+[1]december!F20</f>
        <v>1245670000</v>
      </c>
      <c r="G20" s="27">
        <f>+[1]january!G20+[1]february!G20+[1]march!G20+[1]april!G20+[1]may!G20+[1]june!G20+[1]july!G20+[1]august!G20+[1]september!G20+'[1]october '!G20+[1]november!G20+[1]december!G20</f>
        <v>948093158.94000006</v>
      </c>
      <c r="H20" s="27">
        <f>+F20-G20</f>
        <v>297576841.05999994</v>
      </c>
      <c r="I20" s="28"/>
      <c r="J20" s="27">
        <f>+[1]january!J20+[1]february!J20+[1]march!J20+[1]april!J20+[1]may!J20+[1]june!J20+[1]july!J20+[1]august!J20+[1]september!J20+'[1]october '!J20+[1]november!J20+[1]december!J20</f>
        <v>40000000</v>
      </c>
      <c r="K20" s="27">
        <f>+[1]january!K20+[1]february!K20+[1]march!K20+[1]april!K20+[1]may!K20+[1]june!K20+[1]july!K20+[1]august!K20+[1]september!K20+'[1]october '!K20+[1]november!K20+[1]december!K20</f>
        <v>40000000</v>
      </c>
      <c r="L20" s="27">
        <f>+J20-K20</f>
        <v>0</v>
      </c>
      <c r="M20" s="27"/>
      <c r="N20" s="27">
        <f>+[1]january!N20+[1]february!N20+[1]march!N20+[1]april!N20+[1]may!N20+[1]june!N20+[1]july!N20+[1]august!N20+[1]september!N20+'[1]october '!N20+[1]november!N20+[1]december!N20</f>
        <v>283467</v>
      </c>
      <c r="O20" s="27">
        <f>+[1]january!O20+[1]february!O20+[1]march!O20+[1]april!O20+[1]may!O20+[1]june!O20+[1]july!O20+[1]august!O20+[1]september!O20+'[1]october '!O20+[1]november!O20+[1]december!O20</f>
        <v>223185.42</v>
      </c>
      <c r="P20" s="27">
        <f>+N20-O20</f>
        <v>60281.579999999987</v>
      </c>
      <c r="Q20" s="28"/>
      <c r="R20" s="27">
        <f>+F20+J20+N20</f>
        <v>1285953467</v>
      </c>
      <c r="S20" s="27">
        <f>+G20+K20+O20</f>
        <v>988316344.36000001</v>
      </c>
      <c r="T20" s="29">
        <f>+R20-S20</f>
        <v>297637122.63999999</v>
      </c>
      <c r="U20" s="32">
        <f t="shared" si="5"/>
        <v>0.7685475172485382</v>
      </c>
    </row>
    <row r="21" spans="2:21" ht="33">
      <c r="B21" s="33"/>
      <c r="C21" s="25"/>
      <c r="D21" s="25"/>
      <c r="E21" s="39" t="s">
        <v>25</v>
      </c>
      <c r="F21" s="27">
        <f>+[1]january!F21+[1]february!F21+[1]march!F21+[1]april!F21+[1]may!F21+[1]june!F21+[1]july!F21+[1]august!F21+[1]september!F21+'[1]october '!F21+[1]november!F21+[1]december!F21</f>
        <v>478029089</v>
      </c>
      <c r="G21" s="27">
        <f>+[1]january!G21+[1]february!G21+[1]march!G21+[1]april!G21+[1]may!G21+[1]june!G21+[1]july!G21+[1]august!G21+[1]september!G21+'[1]october '!G21+[1]november!G21+[1]december!G21</f>
        <v>478029036.70999998</v>
      </c>
      <c r="H21" s="27">
        <f>+F21-G21</f>
        <v>52.290000021457672</v>
      </c>
      <c r="I21" s="28"/>
      <c r="J21" s="27">
        <f>+[1]january!J21+[1]february!J21+[1]march!J21+[1]april!J21+[1]may!J21+[1]june!J21+[1]july!J21+[1]august!J21+[1]september!J21+'[1]october '!J21+[1]november!J21+[1]december!J21</f>
        <v>4000000</v>
      </c>
      <c r="K21" s="27">
        <f>+[1]january!K21+[1]february!K21+[1]march!K21+[1]april!K21+[1]may!K21+[1]june!K21+[1]july!K21+[1]august!K21+[1]september!K21+'[1]october '!K21+[1]november!K21+[1]december!K21</f>
        <v>3782816.3499999996</v>
      </c>
      <c r="L21" s="27">
        <f>+J21-K21</f>
        <v>217183.65000000037</v>
      </c>
      <c r="M21" s="27"/>
      <c r="N21" s="27">
        <f>+[1]january!N21+[1]february!N21+[1]march!N21+[1]april!N21+[1]may!N21+[1]june!N21+[1]july!N21+[1]august!N21+[1]september!N21+'[1]october '!N21+[1]november!N21+[1]december!N21</f>
        <v>75635785</v>
      </c>
      <c r="O21" s="27">
        <f>+[1]january!O21+[1]february!O21+[1]march!O21+[1]april!O21+[1]may!O21+[1]june!O21+[1]july!O21+[1]august!O21+[1]september!O21+'[1]october '!O21+[1]november!O21+[1]december!O21</f>
        <v>75625432.720000014</v>
      </c>
      <c r="P21" s="27">
        <f>+N21-O21</f>
        <v>10352.279999986291</v>
      </c>
      <c r="Q21" s="28"/>
      <c r="R21" s="27">
        <f>+F21+J21+N21</f>
        <v>557664874</v>
      </c>
      <c r="S21" s="27">
        <f>+G21+K21+O21</f>
        <v>557437285.77999997</v>
      </c>
      <c r="T21" s="29">
        <f>+R21-S21</f>
        <v>227588.22000002861</v>
      </c>
      <c r="U21" s="32">
        <f t="shared" si="5"/>
        <v>0.99959189070244359</v>
      </c>
    </row>
    <row r="22" spans="2:21" ht="16.5">
      <c r="B22" s="33"/>
      <c r="C22" s="25"/>
      <c r="D22" s="25"/>
      <c r="E22" s="39"/>
      <c r="F22" s="27">
        <f>+[1]january!F22+[1]february!F22+[1]march!F22+[1]april!F22+[1]may!F22+[1]june!F22+[1]july!F22+[1]august!F22+[1]september!F22+'[1]october '!F22+[1]november!F22+[1]december!F22</f>
        <v>0</v>
      </c>
      <c r="G22" s="27">
        <f>+[1]january!G22+[1]february!G22+[1]march!G22+[1]april!G22+[1]may!G22+[1]june!G22+[1]july!G22+[1]august!G22+[1]september!G22+'[1]october '!G22+[1]november!G22+[1]december!G22</f>
        <v>0</v>
      </c>
      <c r="H22" s="27"/>
      <c r="I22" s="28"/>
      <c r="J22" s="27">
        <f>+[1]january!J22+[1]february!J22+[1]march!J22+[1]april!J22+[1]may!J22+[1]june!J22+[1]july!J22+[1]august!J22+[1]september!J22+'[1]october '!J22+[1]november!J22+[1]december!J22</f>
        <v>0</v>
      </c>
      <c r="K22" s="27">
        <f>+[1]january!K22+[1]february!K22+[1]march!K22+[1]april!K22+[1]may!K22+[1]june!K22+[1]july!K22+[1]august!K22+[1]september!K22+'[1]october '!K22+[1]november!K22+[1]december!K22</f>
        <v>0</v>
      </c>
      <c r="L22" s="27"/>
      <c r="M22" s="27"/>
      <c r="N22" s="27">
        <f>+[1]january!N22+[1]february!N22+[1]march!N22+[1]april!N22+[1]may!N22+[1]june!N22+[1]july!N22+[1]august!N22+[1]september!N22+'[1]october '!N22+[1]november!N22+[1]december!N22</f>
        <v>0</v>
      </c>
      <c r="O22" s="27">
        <f>+[1]january!O22+[1]february!O22+[1]march!O22+[1]april!O22+[1]may!O22+[1]june!O22+[1]july!O22+[1]august!O22+[1]september!O22+'[1]october '!O22+[1]november!O22+[1]december!O22</f>
        <v>0</v>
      </c>
      <c r="P22" s="27"/>
      <c r="Q22" s="28"/>
      <c r="R22" s="27"/>
      <c r="S22" s="27"/>
      <c r="T22" s="29"/>
      <c r="U22" s="32"/>
    </row>
    <row r="23" spans="2:21" ht="16.5">
      <c r="B23" s="33"/>
      <c r="C23" s="37" t="s">
        <v>26</v>
      </c>
      <c r="D23" s="37"/>
      <c r="E23" s="25"/>
      <c r="F23" s="27">
        <f>+[1]january!F23+[1]february!F23+[1]march!F23+[1]april!F23+[1]may!F23+[1]june!F23+[1]july!F23+[1]august!F23+[1]september!F23+'[1]october '!F23+[1]november!F23+[1]december!F23</f>
        <v>0</v>
      </c>
      <c r="G23" s="27">
        <f>+[1]january!G23+[1]february!G23+[1]march!G23+[1]april!G23+[1]may!G23+[1]june!G23+[1]july!G23+[1]august!G23+[1]september!G23+'[1]october '!G23+[1]november!G23+[1]december!G23</f>
        <v>0</v>
      </c>
      <c r="H23" s="27"/>
      <c r="I23" s="28"/>
      <c r="J23" s="27">
        <f>+[1]january!J23+[1]february!J23+[1]march!J23+[1]april!J23+[1]may!J23+[1]june!J23+[1]july!J23+[1]august!J23+[1]september!J23+'[1]october '!J23+[1]november!J23+[1]december!J23</f>
        <v>0</v>
      </c>
      <c r="K23" s="27">
        <f>+[1]january!K23+[1]february!K23+[1]march!K23+[1]april!K23+[1]may!K23+[1]june!K23+[1]july!K23+[1]august!K23+[1]september!K23+'[1]october '!K23+[1]november!K23+[1]december!K23</f>
        <v>0</v>
      </c>
      <c r="L23" s="27"/>
      <c r="M23" s="27"/>
      <c r="N23" s="27">
        <f>+[1]january!N23+[1]february!N23+[1]march!N23+[1]april!N23+[1]may!N23+[1]june!N23+[1]july!N23+[1]august!N23+[1]september!N23+'[1]october '!N23+[1]november!N23+[1]december!N23</f>
        <v>0</v>
      </c>
      <c r="O23" s="27">
        <f>+[1]january!O23+[1]february!O23+[1]march!O23+[1]april!O23+[1]may!O23+[1]june!O23+[1]july!O23+[1]august!O23+[1]september!O23+'[1]october '!O23+[1]november!O23+[1]december!O23</f>
        <v>0</v>
      </c>
      <c r="P23" s="27"/>
      <c r="Q23" s="28"/>
      <c r="R23" s="27"/>
      <c r="S23" s="27"/>
      <c r="T23" s="29"/>
      <c r="U23" s="32"/>
    </row>
    <row r="24" spans="2:21" ht="16.5">
      <c r="B24" s="33"/>
      <c r="C24" s="37"/>
      <c r="D24" s="37"/>
      <c r="E24" s="25" t="s">
        <v>27</v>
      </c>
      <c r="F24" s="27">
        <f>+[1]january!F24+[1]february!F24+[1]march!F24+[1]april!F24+[1]may!F24+[1]june!F24+[1]july!F24+[1]august!F24+[1]september!F24+'[1]october '!F24+[1]november!F24+[1]december!F24</f>
        <v>399724508</v>
      </c>
      <c r="G24" s="27">
        <f>+[1]january!G24+[1]february!G24+[1]march!G24+[1]april!G24+[1]may!G24+[1]june!G24+[1]july!G24+[1]august!G24+[1]september!G24+'[1]october '!G24+[1]november!G24+[1]december!G24</f>
        <v>399721590.76000005</v>
      </c>
      <c r="H24" s="27">
        <f>+F24-G24</f>
        <v>2917.2399999499321</v>
      </c>
      <c r="I24" s="28"/>
      <c r="J24" s="27">
        <f>+[1]january!J24+[1]february!J24+[1]march!J24+[1]april!J24+[1]may!J24+[1]june!J24+[1]july!J24+[1]august!J24+[1]september!J24+'[1]october '!J24+[1]november!J24+[1]december!J24</f>
        <v>564515576.70000005</v>
      </c>
      <c r="K24" s="27">
        <f>+[1]january!K24+[1]february!K24+[1]march!K24+[1]april!K24+[1]may!K24+[1]june!K24+[1]july!K24+[1]august!K24+[1]september!K24+'[1]october '!K24+[1]november!K24+[1]december!K24</f>
        <v>564515576.70000005</v>
      </c>
      <c r="L24" s="27">
        <f>+J24-K24</f>
        <v>0</v>
      </c>
      <c r="M24" s="27"/>
      <c r="N24" s="27">
        <f>+[1]january!N24+[1]february!N24+[1]march!N24+[1]april!N24+[1]may!N24+[1]june!N24+[1]july!N24+[1]august!N24+[1]september!N24+'[1]october '!N24+[1]november!N24+[1]december!N24</f>
        <v>0</v>
      </c>
      <c r="O24" s="27">
        <f>+[1]january!O24+[1]february!O24+[1]march!O24+[1]april!O24+[1]may!O24+[1]june!O24+[1]july!O24+[1]august!O24+[1]september!O24+'[1]october '!O24+[1]november!O24+[1]december!O24</f>
        <v>0</v>
      </c>
      <c r="P24" s="27">
        <f>+N24-O24</f>
        <v>0</v>
      </c>
      <c r="Q24" s="28"/>
      <c r="R24" s="27">
        <f t="shared" ref="R24:S26" si="6">+F24+J24+N24</f>
        <v>964240084.70000005</v>
      </c>
      <c r="S24" s="27">
        <f t="shared" si="6"/>
        <v>964237167.46000004</v>
      </c>
      <c r="T24" s="29">
        <f>+R24-S24</f>
        <v>2917.2400000095367</v>
      </c>
      <c r="U24" s="32">
        <f t="shared" si="5"/>
        <v>0.99999697457091208</v>
      </c>
    </row>
    <row r="25" spans="2:21" ht="33">
      <c r="B25" s="33"/>
      <c r="C25" s="25"/>
      <c r="D25" s="25"/>
      <c r="E25" s="39" t="s">
        <v>28</v>
      </c>
      <c r="F25" s="27">
        <f>+[1]january!F25+[1]february!F25+[1]march!F25+[1]april!F25+[1]may!F25+[1]june!F25+[1]july!F25+[1]august!F25+[1]september!F25+'[1]october '!F25+[1]november!F25+[1]december!F25</f>
        <v>71242898</v>
      </c>
      <c r="G25" s="27">
        <f>+[1]january!G25+[1]february!G25+[1]march!G25+[1]april!G25+[1]may!G25+[1]june!G25+[1]july!G25+[1]august!G25+[1]september!G25+'[1]october '!G25+[1]november!G25+[1]december!G25</f>
        <v>71242809.620000005</v>
      </c>
      <c r="H25" s="27">
        <f>+F25-G25</f>
        <v>88.379999995231628</v>
      </c>
      <c r="I25" s="28"/>
      <c r="J25" s="27">
        <f>+[1]january!J25+[1]february!J25+[1]march!J25+[1]april!J25+[1]may!J25+[1]june!J25+[1]july!J25+[1]august!J25+[1]september!J25+'[1]october '!J25+[1]november!J25+[1]december!J25</f>
        <v>3541000</v>
      </c>
      <c r="K25" s="27">
        <f>+[1]january!K25+[1]february!K25+[1]march!K25+[1]april!K25+[1]may!K25+[1]june!K25+[1]july!K25+[1]august!K25+[1]september!K25+'[1]october '!K25+[1]november!K25+[1]december!K25</f>
        <v>3540992.19</v>
      </c>
      <c r="L25" s="27">
        <f>+J25-K25</f>
        <v>7.8100000000558794</v>
      </c>
      <c r="M25" s="27"/>
      <c r="N25" s="27">
        <f>+[1]january!N25+[1]february!N25+[1]march!N25+[1]april!N25+[1]may!N25+[1]june!N25+[1]july!N25+[1]august!N25+[1]september!N25+'[1]october '!N25+[1]november!N25+[1]december!N25</f>
        <v>0</v>
      </c>
      <c r="O25" s="27">
        <f>+[1]january!O25+[1]february!O25+[1]march!O25+[1]april!O25+[1]may!O25+[1]june!O25+[1]july!O25+[1]august!O25+[1]september!O25+'[1]october '!O25+[1]november!O25+[1]december!O25</f>
        <v>0</v>
      </c>
      <c r="P25" s="27">
        <f>+N25-O25</f>
        <v>0</v>
      </c>
      <c r="Q25" s="28"/>
      <c r="R25" s="27">
        <f t="shared" si="6"/>
        <v>74783898</v>
      </c>
      <c r="S25" s="27">
        <f t="shared" si="6"/>
        <v>74783801.810000002</v>
      </c>
      <c r="T25" s="29">
        <f>+R25-S25</f>
        <v>96.189999997615814</v>
      </c>
      <c r="U25" s="32">
        <f t="shared" si="5"/>
        <v>0.99999871376054783</v>
      </c>
    </row>
    <row r="26" spans="2:21" ht="33">
      <c r="B26" s="33"/>
      <c r="C26" s="25"/>
      <c r="D26" s="25"/>
      <c r="E26" s="39" t="s">
        <v>29</v>
      </c>
      <c r="F26" s="27">
        <f>+[1]january!F26+[1]february!F26+[1]march!F26+[1]april!F26+[1]may!F26+[1]june!F26+[1]july!F26+[1]august!F26+[1]september!F26+'[1]october '!F26+[1]november!F26+[1]december!F26</f>
        <v>131673933</v>
      </c>
      <c r="G26" s="27">
        <f>+[1]january!G26+[1]february!G26+[1]march!G26+[1]april!G26+[1]may!G26+[1]june!G26+[1]july!G26+[1]august!G26+[1]september!G26+'[1]october '!G26+[1]november!G26+[1]december!G26</f>
        <v>129187866.48</v>
      </c>
      <c r="H26" s="27">
        <f>+F26-G26</f>
        <v>2486066.5199999958</v>
      </c>
      <c r="I26" s="28"/>
      <c r="J26" s="27">
        <f>+[1]january!J26+[1]february!J26+[1]march!J26+[1]april!J26+[1]may!J26+[1]june!J26+[1]july!J26+[1]august!J26+[1]september!J26+'[1]october '!J26+[1]november!J26+[1]december!J26</f>
        <v>0</v>
      </c>
      <c r="K26" s="27">
        <f>+[1]january!K26+[1]february!K26+[1]march!K26+[1]april!K26+[1]may!K26+[1]june!K26+[1]july!K26+[1]august!K26+[1]september!K26+'[1]october '!K26+[1]november!K26+[1]december!K26</f>
        <v>0</v>
      </c>
      <c r="L26" s="27">
        <f>+J26-K26</f>
        <v>0</v>
      </c>
      <c r="M26" s="27"/>
      <c r="N26" s="27">
        <f>+[1]january!N26+[1]february!N26+[1]march!N26+[1]april!N26+[1]may!N26+[1]june!N26+[1]july!N26+[1]august!N26+[1]september!N26+'[1]october '!N26+[1]november!N26+[1]december!N26</f>
        <v>24341132</v>
      </c>
      <c r="O26" s="27">
        <f>+[1]january!O26+[1]february!O26+[1]march!O26+[1]april!O26+[1]may!O26+[1]june!O26+[1]july!O26+[1]august!O26+[1]september!O26+'[1]october '!O26+[1]november!O26+[1]december!O26</f>
        <v>24341132</v>
      </c>
      <c r="P26" s="27">
        <f>+N26-O26</f>
        <v>0</v>
      </c>
      <c r="Q26" s="28"/>
      <c r="R26" s="27">
        <f t="shared" si="6"/>
        <v>156015065</v>
      </c>
      <c r="S26" s="27">
        <f t="shared" si="6"/>
        <v>153528998.48000002</v>
      </c>
      <c r="T26" s="29">
        <f>+R26-S26</f>
        <v>2486066.5199999809</v>
      </c>
      <c r="U26" s="32">
        <f t="shared" si="5"/>
        <v>0.98406521498420696</v>
      </c>
    </row>
    <row r="27" spans="2:21" ht="16.5">
      <c r="B27" s="33"/>
      <c r="C27" s="25"/>
      <c r="D27" s="25"/>
      <c r="E27" s="39"/>
      <c r="F27" s="27">
        <f>+[1]january!F27+[1]february!F27+[1]march!F27+[1]april!F27+[1]may!F27+[1]june!F27+[1]july!F27+[1]august!F27+[1]september!F27+'[1]october '!F27+[1]november!F27+[1]december!F27</f>
        <v>0</v>
      </c>
      <c r="G27" s="27">
        <f>+[1]january!G27+[1]february!G27+[1]march!G27+[1]april!G27+[1]may!G27+[1]june!G27+[1]july!G27+[1]august!G27+[1]september!G27+'[1]october '!G27+[1]november!G27+[1]december!G27</f>
        <v>0</v>
      </c>
      <c r="H27" s="27"/>
      <c r="I27" s="28"/>
      <c r="J27" s="27">
        <f>+[1]january!J27+[1]february!J27+[1]march!J27+[1]april!J27+[1]may!J27+[1]june!J27+[1]july!J27+[1]august!J27+[1]september!J27+'[1]october '!J27+[1]november!J27+[1]december!J27</f>
        <v>0</v>
      </c>
      <c r="K27" s="27">
        <f>+[1]january!K27+[1]february!K27+[1]march!K27+[1]april!K27+[1]may!K27+[1]june!K27+[1]july!K27+[1]august!K27+[1]september!K27+'[1]october '!K27+[1]november!K27+[1]december!K27</f>
        <v>0</v>
      </c>
      <c r="L27" s="27"/>
      <c r="M27" s="27"/>
      <c r="N27" s="27">
        <f>+[1]january!N27+[1]february!N27+[1]march!N27+[1]april!N27+[1]may!N27+[1]june!N27+[1]july!N27+[1]august!N27+[1]september!N27+'[1]october '!N27+[1]november!N27+[1]december!N27</f>
        <v>0</v>
      </c>
      <c r="O27" s="27">
        <f>+[1]january!O27+[1]february!O27+[1]march!O27+[1]april!O27+[1]may!O27+[1]june!O27+[1]july!O27+[1]august!O27+[1]september!O27+'[1]october '!O27+[1]november!O27+[1]december!O27</f>
        <v>0</v>
      </c>
      <c r="P27" s="27"/>
      <c r="Q27" s="28"/>
      <c r="R27" s="27"/>
      <c r="S27" s="27"/>
      <c r="T27" s="29"/>
      <c r="U27" s="32"/>
    </row>
    <row r="28" spans="2:21" ht="16.5">
      <c r="B28" s="33"/>
      <c r="C28" s="37" t="s">
        <v>30</v>
      </c>
      <c r="D28" s="37"/>
      <c r="E28" s="25"/>
      <c r="F28" s="27">
        <f>+[1]january!F28+[1]february!F28+[1]march!F28+[1]april!F28+[1]may!F28+[1]june!F28+[1]july!F28+[1]august!F28+[1]september!F28+'[1]october '!F28+[1]november!F28+[1]december!F28</f>
        <v>0</v>
      </c>
      <c r="G28" s="27">
        <f>+[1]january!G28+[1]february!G28+[1]march!G28+[1]april!G28+[1]may!G28+[1]june!G28+[1]july!G28+[1]august!G28+[1]september!G28+'[1]october '!G28+[1]november!G28+[1]december!G28</f>
        <v>0</v>
      </c>
      <c r="H28" s="27"/>
      <c r="I28" s="28"/>
      <c r="J28" s="27">
        <f>+[1]january!J28+[1]february!J28+[1]march!J28+[1]april!J28+[1]may!J28+[1]june!J28+[1]july!J28+[1]august!J28+[1]september!J28+'[1]october '!J28+[1]november!J28+[1]december!J28</f>
        <v>0</v>
      </c>
      <c r="K28" s="27">
        <f>+[1]january!K28+[1]february!K28+[1]march!K28+[1]april!K28+[1]may!K28+[1]june!K28+[1]july!K28+[1]august!K28+[1]september!K28+'[1]october '!K28+[1]november!K28+[1]december!K28</f>
        <v>0</v>
      </c>
      <c r="L28" s="27"/>
      <c r="M28" s="27"/>
      <c r="N28" s="27">
        <f>+[1]january!N28+[1]february!N28+[1]march!N28+[1]april!N28+[1]may!N28+[1]june!N28+[1]july!N28+[1]august!N28+[1]september!N28+'[1]october '!N28+[1]november!N28+[1]december!N28</f>
        <v>0</v>
      </c>
      <c r="O28" s="27">
        <f>+[1]january!O28+[1]february!O28+[1]march!O28+[1]april!O28+[1]may!O28+[1]june!O28+[1]july!O28+[1]august!O28+[1]september!O28+'[1]october '!O28+[1]november!O28+[1]december!O28</f>
        <v>0</v>
      </c>
      <c r="P28" s="27"/>
      <c r="Q28" s="28"/>
      <c r="R28" s="27"/>
      <c r="S28" s="27"/>
      <c r="T28" s="29"/>
      <c r="U28" s="32"/>
    </row>
    <row r="29" spans="2:21" ht="16.5">
      <c r="B29" s="33"/>
      <c r="C29" s="37"/>
      <c r="D29" s="37"/>
      <c r="E29" s="25" t="s">
        <v>31</v>
      </c>
      <c r="F29" s="27">
        <f>+[1]january!F29+[1]february!F29+[1]march!F29+[1]april!F29+[1]may!F29+[1]june!F29+[1]july!F29+[1]august!F29+[1]september!F29+'[1]october '!F29+[1]november!F29+[1]december!F29</f>
        <v>920863000</v>
      </c>
      <c r="G29" s="27">
        <f>+[1]january!G29+[1]february!G29+[1]march!G29+[1]april!G29+[1]may!G29+[1]june!G29+[1]july!G29+[1]august!G29+[1]september!G29+'[1]october '!G29+[1]november!G29+[1]december!G29</f>
        <v>726431520.1099999</v>
      </c>
      <c r="H29" s="27">
        <f>+F29-G29</f>
        <v>194431479.8900001</v>
      </c>
      <c r="I29" s="28"/>
      <c r="J29" s="27">
        <f>+[1]january!J29+[1]february!J29+[1]march!J29+[1]april!J29+[1]may!J29+[1]june!J29+[1]july!J29+[1]august!J29+[1]september!J29+'[1]october '!J29+[1]november!J29+[1]december!J29</f>
        <v>2134800</v>
      </c>
      <c r="K29" s="27">
        <f>+[1]january!K29+[1]february!K29+[1]march!K29+[1]april!K29+[1]may!K29+[1]june!K29+[1]july!K29+[1]august!K29+[1]september!K29+'[1]october '!K29+[1]november!K29+[1]december!K29</f>
        <v>2040501.99</v>
      </c>
      <c r="L29" s="27">
        <f>+J29-K29</f>
        <v>94298.010000000009</v>
      </c>
      <c r="M29" s="27"/>
      <c r="N29" s="27">
        <f>+[1]january!N29+[1]february!N29+[1]march!N29+[1]april!N29+[1]may!N29+[1]june!N29+[1]july!N29+[1]august!N29+[1]september!N29+'[1]october '!N29+[1]november!N29+[1]december!N29</f>
        <v>0</v>
      </c>
      <c r="O29" s="27">
        <f>+[1]january!O29+[1]february!O29+[1]march!O29+[1]april!O29+[1]may!O29+[1]june!O29+[1]july!O29+[1]august!O29+[1]september!O29+'[1]october '!O29+[1]november!O29+[1]december!O29</f>
        <v>0</v>
      </c>
      <c r="P29" s="27">
        <f>+N29-O29</f>
        <v>0</v>
      </c>
      <c r="Q29" s="28"/>
      <c r="R29" s="27">
        <f t="shared" ref="R29:S32" si="7">+F29+J29+N29</f>
        <v>922997800</v>
      </c>
      <c r="S29" s="27">
        <f t="shared" si="7"/>
        <v>728472022.0999999</v>
      </c>
      <c r="T29" s="29">
        <f>+R29-S29</f>
        <v>194525777.9000001</v>
      </c>
      <c r="U29" s="32">
        <f t="shared" si="5"/>
        <v>0.78924567545014723</v>
      </c>
    </row>
    <row r="30" spans="2:21" ht="33">
      <c r="B30" s="33"/>
      <c r="C30" s="25"/>
      <c r="D30" s="25"/>
      <c r="E30" s="39" t="s">
        <v>32</v>
      </c>
      <c r="F30" s="27">
        <f>+[1]january!F30+[1]february!F30+[1]march!F30+[1]april!F30+[1]may!F30+[1]june!F30+[1]july!F30+[1]august!F30+[1]september!F30+'[1]october '!F30+[1]november!F30+[1]december!F30</f>
        <v>673142489</v>
      </c>
      <c r="G30" s="27">
        <f>+[1]january!G30+[1]february!G30+[1]march!G30+[1]april!G30+[1]may!G30+[1]june!G30+[1]july!G30+[1]august!G30+[1]september!G30+'[1]october '!G30+[1]november!G30+[1]december!G30</f>
        <v>475307469.537</v>
      </c>
      <c r="H30" s="27">
        <f>+F30-G30</f>
        <v>197835019.463</v>
      </c>
      <c r="I30" s="28"/>
      <c r="J30" s="27">
        <f>+[1]january!J30+[1]february!J30+[1]march!J30+[1]april!J30+[1]may!J30+[1]june!J30+[1]july!J30+[1]august!J30+[1]september!J30+'[1]october '!J30+[1]november!J30+[1]december!J30</f>
        <v>0</v>
      </c>
      <c r="K30" s="27">
        <f>+[1]january!K30+[1]february!K30+[1]march!K30+[1]april!K30+[1]may!K30+[1]june!K30+[1]july!K30+[1]august!K30+[1]september!K30+'[1]october '!K30+[1]november!K30+[1]december!K30</f>
        <v>0</v>
      </c>
      <c r="L30" s="27">
        <f>+J30-K30</f>
        <v>0</v>
      </c>
      <c r="M30" s="27"/>
      <c r="N30" s="27">
        <f>+[1]january!N30+[1]february!N30+[1]march!N30+[1]april!N30+[1]may!N30+[1]june!N30+[1]july!N30+[1]august!N30+[1]september!N30+'[1]october '!N30+[1]november!N30+[1]december!N30</f>
        <v>0</v>
      </c>
      <c r="O30" s="27">
        <f>+[1]january!O30+[1]february!O30+[1]march!O30+[1]april!O30+[1]may!O30+[1]june!O30+[1]july!O30+[1]august!O30+[1]september!O30+'[1]october '!O30+[1]november!O30+[1]december!O30</f>
        <v>0</v>
      </c>
      <c r="P30" s="27">
        <f>+N30-O30</f>
        <v>0</v>
      </c>
      <c r="Q30" s="28"/>
      <c r="R30" s="27">
        <f t="shared" si="7"/>
        <v>673142489</v>
      </c>
      <c r="S30" s="27">
        <f t="shared" si="7"/>
        <v>475307469.537</v>
      </c>
      <c r="T30" s="29">
        <f>+R30-S30</f>
        <v>197835019.463</v>
      </c>
      <c r="U30" s="32">
        <f t="shared" si="5"/>
        <v>0.70610231459776418</v>
      </c>
    </row>
    <row r="31" spans="2:21" ht="33">
      <c r="B31" s="33"/>
      <c r="C31" s="25"/>
      <c r="D31" s="25"/>
      <c r="E31" s="39" t="s">
        <v>33</v>
      </c>
      <c r="F31" s="27">
        <f>+[1]january!F31+[1]february!F31+[1]march!F31+[1]april!F31+[1]may!F31+[1]june!F31+[1]july!F31+[1]august!F31+[1]september!F31+'[1]october '!F31+[1]november!F31+[1]december!F31</f>
        <v>278873335.65999997</v>
      </c>
      <c r="G31" s="27">
        <f>+[1]january!G31+[1]february!G31+[1]march!G31+[1]april!G31+[1]may!G31+[1]june!G31+[1]july!G31+[1]august!G31+[1]september!G31+'[1]october '!G31+[1]november!G31+[1]december!G31</f>
        <v>275710052.83000004</v>
      </c>
      <c r="H31" s="27">
        <f>+F31-G31</f>
        <v>3163282.8299999237</v>
      </c>
      <c r="I31" s="28"/>
      <c r="J31" s="27">
        <f>+[1]january!J31+[1]february!J31+[1]march!J31+[1]april!J31+[1]may!J31+[1]june!J31+[1]july!J31+[1]august!J31+[1]september!J31+'[1]october '!J31+[1]november!J31+[1]december!J31</f>
        <v>71635798.950000003</v>
      </c>
      <c r="K31" s="27">
        <f>+[1]january!K31+[1]february!K31+[1]march!K31+[1]april!K31+[1]may!K31+[1]june!K31+[1]july!K31+[1]august!K31+[1]september!K31+'[1]october '!K31+[1]november!K31+[1]december!K31</f>
        <v>70693472.890000001</v>
      </c>
      <c r="L31" s="27">
        <f>+J31-K31</f>
        <v>942326.06000000238</v>
      </c>
      <c r="M31" s="27"/>
      <c r="N31" s="27">
        <f>+[1]january!N31+[1]february!N31+[1]march!N31+[1]april!N31+[1]may!N31+[1]june!N31+[1]july!N31+[1]august!N31+[1]september!N31+'[1]october '!N31+[1]november!N31+[1]december!N31</f>
        <v>0</v>
      </c>
      <c r="O31" s="27">
        <f>+[1]january!O31+[1]february!O31+[1]march!O31+[1]april!O31+[1]may!O31+[1]june!O31+[1]july!O31+[1]august!O31+[1]september!O31+'[1]october '!O31+[1]november!O31+[1]december!O31</f>
        <v>0</v>
      </c>
      <c r="P31" s="27">
        <f>+N31-O31</f>
        <v>0</v>
      </c>
      <c r="Q31" s="28"/>
      <c r="R31" s="27">
        <f t="shared" si="7"/>
        <v>350509134.60999995</v>
      </c>
      <c r="S31" s="27">
        <f t="shared" si="7"/>
        <v>346403525.72000003</v>
      </c>
      <c r="T31" s="29">
        <f>+R31-S31</f>
        <v>4105608.8899999261</v>
      </c>
      <c r="U31" s="32">
        <f t="shared" si="5"/>
        <v>0.98828672783501603</v>
      </c>
    </row>
    <row r="32" spans="2:21" ht="33">
      <c r="B32" s="33"/>
      <c r="C32" s="25"/>
      <c r="D32" s="25"/>
      <c r="E32" s="39" t="s">
        <v>34</v>
      </c>
      <c r="F32" s="27">
        <f>+[1]january!F32+[1]february!F32+[1]march!F32+[1]april!F32+[1]may!F32+[1]june!F32+[1]july!F32+[1]august!F32+[1]september!F32+'[1]october '!F32+[1]november!F32+[1]december!F32</f>
        <v>94934973</v>
      </c>
      <c r="G32" s="27">
        <f>+[1]january!G32+[1]february!G32+[1]march!G32+[1]april!G32+[1]may!G32+[1]june!G32+[1]july!G32+[1]august!G32+[1]september!G32+'[1]october '!G32+[1]november!G32+[1]december!G32</f>
        <v>94933177.530000001</v>
      </c>
      <c r="H32" s="27">
        <f>+F32-G32</f>
        <v>1795.4699999988079</v>
      </c>
      <c r="I32" s="28"/>
      <c r="J32" s="27">
        <f>+[1]january!J32+[1]february!J32+[1]march!J32+[1]april!J32+[1]may!J32+[1]june!J32+[1]july!J32+[1]august!J32+[1]september!J32+'[1]october '!J32+[1]november!J32+[1]december!J32</f>
        <v>0</v>
      </c>
      <c r="K32" s="27">
        <f>+[1]january!K32+[1]february!K32+[1]march!K32+[1]april!K32+[1]may!K32+[1]june!K32+[1]july!K32+[1]august!K32+[1]september!K32+'[1]october '!K32+[1]november!K32+[1]december!K32</f>
        <v>0</v>
      </c>
      <c r="L32" s="27">
        <f>+J32-K32</f>
        <v>0</v>
      </c>
      <c r="M32" s="27"/>
      <c r="N32" s="27">
        <f>+[1]january!N32+[1]february!N32+[1]march!N32+[1]april!N32+[1]may!N32+[1]june!N32+[1]july!N32+[1]august!N32+[1]september!N32+'[1]october '!N32+[1]november!N32+[1]december!N32</f>
        <v>0</v>
      </c>
      <c r="O32" s="27">
        <f>+[1]january!O32+[1]february!O32+[1]march!O32+[1]april!O32+[1]may!O32+[1]june!O32+[1]july!O32+[1]august!O32+[1]september!O32+'[1]october '!O32+[1]november!O32+[1]december!O32</f>
        <v>0</v>
      </c>
      <c r="P32" s="27">
        <f>+N32-O32</f>
        <v>0</v>
      </c>
      <c r="Q32" s="28"/>
      <c r="R32" s="27">
        <f t="shared" si="7"/>
        <v>94934973</v>
      </c>
      <c r="S32" s="27">
        <f t="shared" si="7"/>
        <v>94933177.530000001</v>
      </c>
      <c r="T32" s="29">
        <f>+R32-S32</f>
        <v>1795.4699999988079</v>
      </c>
      <c r="U32" s="32">
        <f t="shared" si="5"/>
        <v>0.99998108737019398</v>
      </c>
    </row>
    <row r="33" spans="2:23" ht="16.5">
      <c r="B33" s="33"/>
      <c r="C33" s="25"/>
      <c r="D33" s="25"/>
      <c r="E33" s="39"/>
      <c r="F33" s="27">
        <f>+[1]january!F33+[1]february!F33+[1]march!F33+[1]april!F33+[1]may!F33+[1]june!F33+[1]july!F33+[1]august!F33+[1]september!F33+'[1]october '!F33+[1]november!F33+[1]december!F33</f>
        <v>0</v>
      </c>
      <c r="G33" s="27">
        <f>+[1]january!G33+[1]february!G33+[1]march!G33+[1]april!G33+[1]may!G33+[1]june!G33+[1]july!G33+[1]august!G33+[1]september!G33+'[1]october '!G33+[1]november!G33+[1]december!G33</f>
        <v>0</v>
      </c>
      <c r="H33" s="27"/>
      <c r="I33" s="28"/>
      <c r="J33" s="27">
        <f>+[1]january!J33+[1]february!J33+[1]march!J33+[1]april!J33+[1]may!J33+[1]june!J33+[1]july!J33+[1]august!J33+[1]september!J33+'[1]october '!J33+[1]november!J33+[1]december!J33</f>
        <v>0</v>
      </c>
      <c r="K33" s="27">
        <f>+[1]january!K33+[1]february!K33+[1]march!K33+[1]april!K33+[1]may!K33+[1]june!K33+[1]july!K33+[1]august!K33+[1]september!K33+'[1]october '!K33+[1]november!K33+[1]december!K33</f>
        <v>0</v>
      </c>
      <c r="L33" s="27"/>
      <c r="M33" s="27"/>
      <c r="N33" s="27">
        <f>+[1]january!N33+[1]february!N33+[1]march!N33+[1]april!N33+[1]may!N33+[1]june!N33+[1]july!N33+[1]august!N33+[1]september!N33+'[1]october '!N33+[1]november!N33+[1]december!N33</f>
        <v>0</v>
      </c>
      <c r="O33" s="27">
        <f>+[1]january!O33+[1]february!O33+[1]march!O33+[1]april!O33+[1]may!O33+[1]june!O33+[1]july!O33+[1]august!O33+[1]september!O33+'[1]october '!O33+[1]november!O33+[1]december!O33</f>
        <v>0</v>
      </c>
      <c r="P33" s="27"/>
      <c r="Q33" s="28"/>
      <c r="R33" s="27"/>
      <c r="S33" s="27"/>
      <c r="T33" s="29"/>
      <c r="U33" s="32"/>
    </row>
    <row r="34" spans="2:23" ht="16.5">
      <c r="B34" s="33"/>
      <c r="C34" s="40" t="s">
        <v>35</v>
      </c>
      <c r="D34" s="25"/>
      <c r="E34" s="39"/>
      <c r="F34" s="27">
        <f>+[1]january!F34+[1]february!F34+[1]march!F34+[1]april!F34+[1]may!F34+[1]june!F34+[1]july!F34+[1]august!F34+[1]september!F34+'[1]october '!F34+[1]november!F34+[1]december!F34</f>
        <v>0</v>
      </c>
      <c r="G34" s="27">
        <f>+[1]january!G34+[1]february!G34+[1]march!G34+[1]april!G34+[1]may!G34+[1]june!G34+[1]july!G34+[1]august!G34+[1]september!G34+'[1]october '!G34+[1]november!G34+[1]december!G34</f>
        <v>0</v>
      </c>
      <c r="H34" s="27"/>
      <c r="I34" s="28"/>
      <c r="J34" s="27">
        <f>+[1]january!J34+[1]february!J34+[1]march!J34+[1]april!J34+[1]may!J34+[1]june!J34+[1]july!J34+[1]august!J34+[1]september!J34+'[1]october '!J34+[1]november!J34+[1]december!J34</f>
        <v>0</v>
      </c>
      <c r="K34" s="27">
        <f>+[1]january!K34+[1]february!K34+[1]march!K34+[1]april!K34+[1]may!K34+[1]june!K34+[1]july!K34+[1]august!K34+[1]september!K34+'[1]october '!K34+[1]november!K34+[1]december!K34</f>
        <v>0</v>
      </c>
      <c r="L34" s="27"/>
      <c r="M34" s="27"/>
      <c r="N34" s="27">
        <f>+[1]january!N34+[1]february!N34+[1]march!N34+[1]april!N34+[1]may!N34+[1]june!N34+[1]july!N34+[1]august!N34+[1]september!N34+'[1]october '!N34+[1]november!N34+[1]december!N34</f>
        <v>0</v>
      </c>
      <c r="O34" s="27">
        <f>+[1]january!O34+[1]february!O34+[1]march!O34+[1]april!O34+[1]may!O34+[1]june!O34+[1]july!O34+[1]august!O34+[1]september!O34+'[1]october '!O34+[1]november!O34+[1]december!O34</f>
        <v>0</v>
      </c>
      <c r="P34" s="27"/>
      <c r="Q34" s="28"/>
      <c r="R34" s="27"/>
      <c r="S34" s="27"/>
      <c r="T34" s="29"/>
      <c r="U34" s="32"/>
    </row>
    <row r="35" spans="2:23" ht="16.5">
      <c r="B35" s="33"/>
      <c r="C35" s="25"/>
      <c r="D35" s="41" t="s">
        <v>36</v>
      </c>
      <c r="E35" s="42"/>
      <c r="F35" s="27">
        <f>+[1]january!F35+[1]february!F35+[1]march!F35+[1]april!F35+[1]may!F35+[1]june!F35+[1]july!F35+[1]august!F35+[1]september!F35+'[1]october '!F35+[1]november!F35+[1]december!F35</f>
        <v>298941005</v>
      </c>
      <c r="G35" s="27">
        <f>+[1]january!G35+[1]february!G35+[1]march!G35+[1]april!G35+[1]may!G35+[1]june!G35+[1]july!G35+[1]august!G35+[1]september!G35+'[1]october '!G35+[1]november!G35+[1]december!G35</f>
        <v>267325852.63</v>
      </c>
      <c r="H35" s="27">
        <f>+F35-G35</f>
        <v>31615152.370000005</v>
      </c>
      <c r="I35" s="28"/>
      <c r="J35" s="27">
        <f>+[1]january!J35+[1]february!J35+[1]march!J35+[1]april!J35+[1]may!J35+[1]june!J35+[1]july!J35+[1]august!J35+[1]september!J35+'[1]october '!J35+[1]november!J35+[1]december!J35</f>
        <v>0</v>
      </c>
      <c r="K35" s="27">
        <f>+[1]january!K35+[1]february!K35+[1]march!K35+[1]april!K35+[1]may!K35+[1]june!K35+[1]july!K35+[1]august!K35+[1]september!K35+'[1]october '!K35+[1]november!K35+[1]december!K35</f>
        <v>0</v>
      </c>
      <c r="L35" s="27">
        <f>+J35-K35</f>
        <v>0</v>
      </c>
      <c r="M35" s="27"/>
      <c r="N35" s="27">
        <f>+[1]january!N35+[1]february!N35+[1]march!N35+[1]april!N35+[1]may!N35+[1]june!N35+[1]july!N35+[1]august!N35+[1]september!N35+'[1]october '!N35+[1]november!N35+[1]december!N35</f>
        <v>1774209</v>
      </c>
      <c r="O35" s="27">
        <f>+[1]january!O35+[1]february!O35+[1]march!O35+[1]april!O35+[1]may!O35+[1]june!O35+[1]july!O35+[1]august!O35+[1]september!O35+'[1]october '!O35+[1]november!O35+[1]december!O35</f>
        <v>1569316.73</v>
      </c>
      <c r="P35" s="27">
        <f>+N35-O35</f>
        <v>204892.27000000002</v>
      </c>
      <c r="Q35" s="28"/>
      <c r="R35" s="27">
        <f t="shared" ref="R35:S46" si="8">+F35+J35+N35</f>
        <v>300715214</v>
      </c>
      <c r="S35" s="27">
        <f t="shared" si="8"/>
        <v>268895169.36000001</v>
      </c>
      <c r="T35" s="29">
        <f>+R35-S35</f>
        <v>31820044.639999986</v>
      </c>
      <c r="U35" s="32">
        <f t="shared" si="5"/>
        <v>0.89418545135531458</v>
      </c>
    </row>
    <row r="36" spans="2:23" ht="16.5">
      <c r="B36" s="33"/>
      <c r="C36" s="25"/>
      <c r="D36" s="43" t="s">
        <v>37</v>
      </c>
      <c r="E36" s="39"/>
      <c r="F36" s="27">
        <f>+[1]january!F36+[1]february!F36+[1]march!F36+[1]april!F36+[1]may!F36+[1]june!F36+[1]july!F36+[1]august!F36+[1]september!F36+'[1]october '!F36+[1]november!F36+[1]december!F36</f>
        <v>808795850.03999996</v>
      </c>
      <c r="G36" s="27">
        <f>+[1]january!G36+[1]february!G36+[1]march!G36+[1]april!G36+[1]may!G36+[1]june!G36+[1]july!G36+[1]august!G36+[1]september!G36+'[1]october '!G36+[1]november!G36+[1]december!G36</f>
        <v>808795850.03999996</v>
      </c>
      <c r="H36" s="27">
        <f>+F36-G36</f>
        <v>0</v>
      </c>
      <c r="I36" s="28"/>
      <c r="J36" s="27">
        <f>+[1]january!J36+[1]february!J36+[1]march!J36+[1]april!J36+[1]may!J36+[1]june!J36+[1]july!J36+[1]august!J36+[1]september!J36+'[1]october '!J36+[1]november!J36+[1]december!J36</f>
        <v>2196176.2599999998</v>
      </c>
      <c r="K36" s="27">
        <f>+[1]january!K36+[1]february!K36+[1]march!K36+[1]april!K36+[1]may!K36+[1]june!K36+[1]july!K36+[1]august!K36+[1]september!K36+'[1]october '!K36+[1]november!K36+[1]december!K36</f>
        <v>2196176.2599999998</v>
      </c>
      <c r="L36" s="27">
        <f>+J36-K36</f>
        <v>0</v>
      </c>
      <c r="M36" s="27"/>
      <c r="N36" s="27">
        <f>+[1]january!N36+[1]february!N36+[1]march!N36+[1]april!N36+[1]may!N36+[1]june!N36+[1]july!N36+[1]august!N36+[1]september!N36+'[1]october '!N36+[1]november!N36+[1]december!N36</f>
        <v>118646438</v>
      </c>
      <c r="O36" s="27">
        <f>+[1]january!O36+[1]february!O36+[1]march!O36+[1]april!O36+[1]may!O36+[1]june!O36+[1]july!O36+[1]august!O36+[1]september!O36+'[1]october '!O36+[1]november!O36+[1]december!O36</f>
        <v>118336631.6207031</v>
      </c>
      <c r="P36" s="27">
        <f>+N36-O36</f>
        <v>309806.37929689884</v>
      </c>
      <c r="Q36" s="28"/>
      <c r="R36" s="27">
        <f t="shared" si="8"/>
        <v>929638464.29999995</v>
      </c>
      <c r="S36" s="27">
        <f t="shared" si="8"/>
        <v>929328657.92070305</v>
      </c>
      <c r="T36" s="29">
        <f>+R36-S36</f>
        <v>309806.37929689884</v>
      </c>
      <c r="U36" s="32">
        <f t="shared" si="5"/>
        <v>0.99966674530885491</v>
      </c>
    </row>
    <row r="37" spans="2:23" ht="16.5">
      <c r="B37" s="33"/>
      <c r="C37" s="25"/>
      <c r="D37" s="44" t="s">
        <v>38</v>
      </c>
      <c r="E37" s="39"/>
      <c r="F37" s="27">
        <f>+[1]january!F37+[1]february!F37+[1]march!F37+[1]april!F37+[1]may!F37+[1]june!F37+[1]july!F37+[1]august!F37+[1]september!F37+'[1]october '!F37+[1]november!F37+[1]december!F37</f>
        <v>1008976610.99</v>
      </c>
      <c r="G37" s="27">
        <f>+[1]january!G37+[1]february!G37+[1]march!G37+[1]april!G37+[1]may!G37+[1]june!G37+[1]july!G37+[1]august!G37+[1]september!G37+'[1]october '!G37+[1]november!G37+[1]december!G37</f>
        <v>775635551.73000002</v>
      </c>
      <c r="H37" s="27">
        <f>+F37-G37</f>
        <v>233341059.25999999</v>
      </c>
      <c r="I37" s="28"/>
      <c r="J37" s="27">
        <f>+[1]january!J37+[1]february!J37+[1]march!J37+[1]april!J37+[1]may!J37+[1]june!J37+[1]july!J37+[1]august!J37+[1]september!J37+'[1]october '!J37+[1]november!J37+[1]december!J37</f>
        <v>0</v>
      </c>
      <c r="K37" s="27">
        <f>+[1]january!K37+[1]february!K37+[1]march!K37+[1]april!K37+[1]may!K37+[1]june!K37+[1]july!K37+[1]august!K37+[1]september!K37+'[1]october '!K37+[1]november!K37+[1]december!K37</f>
        <v>0</v>
      </c>
      <c r="L37" s="27">
        <f>+J37-K37</f>
        <v>0</v>
      </c>
      <c r="M37" s="27"/>
      <c r="N37" s="27">
        <f>+[1]january!N37+[1]february!N37+[1]march!N37+[1]april!N37+[1]may!N37+[1]june!N37+[1]july!N37+[1]august!N37+[1]september!N37+'[1]october '!N37+[1]november!N37+[1]december!N37</f>
        <v>16720781.620000001</v>
      </c>
      <c r="O37" s="27">
        <f>+[1]january!O37+[1]february!O37+[1]march!O37+[1]april!O37+[1]may!O37+[1]june!O37+[1]july!O37+[1]august!O37+[1]september!O37+'[1]october '!O37+[1]november!O37+[1]december!O37</f>
        <v>15651526.92</v>
      </c>
      <c r="P37" s="27">
        <f>+N37-O37</f>
        <v>1069254.7000000011</v>
      </c>
      <c r="Q37" s="28"/>
      <c r="R37" s="27">
        <f t="shared" si="8"/>
        <v>1025697392.61</v>
      </c>
      <c r="S37" s="27">
        <f t="shared" si="8"/>
        <v>791287078.64999998</v>
      </c>
      <c r="T37" s="29">
        <f>+R37-S37</f>
        <v>234410313.96000004</v>
      </c>
      <c r="U37" s="32">
        <f t="shared" si="5"/>
        <v>0.7714625038058085</v>
      </c>
    </row>
    <row r="38" spans="2:23" ht="16.5">
      <c r="B38" s="33"/>
      <c r="C38" s="25"/>
      <c r="D38" s="44" t="s">
        <v>39</v>
      </c>
      <c r="E38" s="39"/>
      <c r="F38" s="27">
        <f>+[1]january!F38+[1]february!F38+[1]march!F38+[1]april!F38+[1]may!F38+[1]june!F38+[1]july!F38+[1]august!F38+[1]september!F38+'[1]october '!F38+[1]november!F38+[1]december!F38</f>
        <v>638312945.67999995</v>
      </c>
      <c r="G38" s="27">
        <f>+[1]january!G38+[1]february!G38+[1]march!G38+[1]april!G38+[1]may!G38+[1]june!G38+[1]july!G38+[1]august!G38+[1]september!G38+'[1]october '!G38+[1]november!G38+[1]december!G38</f>
        <v>587231774.89999998</v>
      </c>
      <c r="H38" s="27">
        <f>+F38-G38</f>
        <v>51081170.779999971</v>
      </c>
      <c r="I38" s="28"/>
      <c r="J38" s="27">
        <f>+[1]january!J38+[1]february!J38+[1]march!J38+[1]april!J38+[1]may!J38+[1]june!J38+[1]july!J38+[1]august!J38+[1]september!J38+'[1]october '!J38+[1]november!J38+[1]december!J38</f>
        <v>40162.1</v>
      </c>
      <c r="K38" s="27">
        <f>+[1]january!K38+[1]february!K38+[1]march!K38+[1]april!K38+[1]may!K38+[1]june!K38+[1]july!K38+[1]august!K38+[1]september!K38+'[1]october '!K38+[1]november!K38+[1]december!K38</f>
        <v>38162.1</v>
      </c>
      <c r="L38" s="27">
        <f>+J38-K38</f>
        <v>2000</v>
      </c>
      <c r="M38" s="27"/>
      <c r="N38" s="27">
        <f>+[1]january!N38+[1]february!N38+[1]march!N38+[1]april!N38+[1]may!N38+[1]june!N38+[1]july!N38+[1]august!N38+[1]september!N38+'[1]october '!N38+[1]november!N38+[1]december!N38</f>
        <v>6889503</v>
      </c>
      <c r="O38" s="27">
        <f>+[1]january!O38+[1]february!O38+[1]march!O38+[1]april!O38+[1]may!O38+[1]june!O38+[1]july!O38+[1]august!O38+[1]september!O38+'[1]october '!O38+[1]november!O38+[1]december!O38</f>
        <v>6556508.21</v>
      </c>
      <c r="P38" s="27">
        <f>+N38-O38</f>
        <v>332994.79000000004</v>
      </c>
      <c r="Q38" s="28"/>
      <c r="R38" s="27">
        <f t="shared" si="8"/>
        <v>645242610.77999997</v>
      </c>
      <c r="S38" s="27">
        <f t="shared" si="8"/>
        <v>593826445.21000004</v>
      </c>
      <c r="T38" s="29">
        <f>+R38-S38</f>
        <v>51416165.569999933</v>
      </c>
      <c r="U38" s="32">
        <f t="shared" si="5"/>
        <v>0.92031498740009499</v>
      </c>
    </row>
    <row r="39" spans="2:23" ht="16.5">
      <c r="B39" s="33"/>
      <c r="C39" s="25"/>
      <c r="D39" s="44" t="s">
        <v>40</v>
      </c>
      <c r="E39" s="39"/>
      <c r="F39" s="27">
        <f>+[1]january!F39+[1]february!F39+[1]march!F39+[1]april!F39+[1]may!F39+[1]june!F39+[1]july!F39+[1]august!F39+[1]september!F39+'[1]october '!F39+[1]november!F39+[1]december!F39</f>
        <v>704553218</v>
      </c>
      <c r="G39" s="27">
        <f>+[1]january!G39+[1]february!G39+[1]march!G39+[1]april!G39+[1]may!G39+[1]june!G39+[1]july!G39+[1]august!G39+[1]september!G39+'[1]october '!G39+[1]november!G39+[1]december!G39</f>
        <v>704420503.17999995</v>
      </c>
      <c r="H39" s="27">
        <f t="shared" ref="H39:H46" si="9">+F39-G39</f>
        <v>132714.82000005245</v>
      </c>
      <c r="I39" s="28"/>
      <c r="J39" s="27">
        <f>+[1]january!J39+[1]february!J39+[1]march!J39+[1]april!J39+[1]may!J39+[1]june!J39+[1]july!J39+[1]august!J39+[1]september!J39+'[1]october '!J39+[1]november!J39+[1]december!J39</f>
        <v>0</v>
      </c>
      <c r="K39" s="27">
        <f>+[1]january!K39+[1]february!K39+[1]march!K39+[1]april!K39+[1]may!K39+[1]june!K39+[1]july!K39+[1]august!K39+[1]september!K39+'[1]october '!K39+[1]november!K39+[1]december!K39</f>
        <v>0</v>
      </c>
      <c r="L39" s="27">
        <f t="shared" ref="L39:L44" si="10">+J39-K39</f>
        <v>0</v>
      </c>
      <c r="M39" s="27"/>
      <c r="N39" s="27">
        <f>+[1]january!N39+[1]february!N39+[1]march!N39+[1]april!N39+[1]may!N39+[1]june!N39+[1]july!N39+[1]august!N39+[1]september!N39+'[1]october '!N39+[1]november!N39+[1]december!N39</f>
        <v>0</v>
      </c>
      <c r="O39" s="27">
        <f>+[1]january!O39+[1]february!O39+[1]march!O39+[1]april!O39+[1]may!O39+[1]june!O39+[1]july!O39+[1]august!O39+[1]september!O39+'[1]october '!O39+[1]november!O39+[1]december!O39</f>
        <v>0</v>
      </c>
      <c r="P39" s="27">
        <f t="shared" ref="P39:P44" si="11">+N39-O39</f>
        <v>0</v>
      </c>
      <c r="Q39" s="28"/>
      <c r="R39" s="27">
        <f t="shared" si="8"/>
        <v>704553218</v>
      </c>
      <c r="S39" s="27">
        <f t="shared" si="8"/>
        <v>704420503.17999995</v>
      </c>
      <c r="T39" s="29">
        <f t="shared" ref="T39:T46" si="12">+R39-S39</f>
        <v>132714.82000005245</v>
      </c>
      <c r="U39" s="32">
        <f t="shared" si="5"/>
        <v>0.99981163265370243</v>
      </c>
    </row>
    <row r="40" spans="2:23" ht="16.5">
      <c r="B40" s="33"/>
      <c r="C40" s="25"/>
      <c r="D40" s="44" t="s">
        <v>41</v>
      </c>
      <c r="E40" s="39"/>
      <c r="F40" s="27">
        <f>+[1]january!F40+[1]february!F40+[1]march!F40+[1]april!F40+[1]may!F40+[1]june!F40+[1]july!F40+[1]august!F40+[1]september!F40+'[1]october '!F40+[1]november!F40+[1]december!F40</f>
        <v>309854420</v>
      </c>
      <c r="G40" s="27">
        <f>+[1]january!G40+[1]february!G40+[1]march!G40+[1]april!G40+[1]may!G40+[1]june!G40+[1]july!G40+[1]august!G40+[1]september!G40+'[1]october '!G40+[1]november!G40+[1]december!G40</f>
        <v>294013229.25999999</v>
      </c>
      <c r="H40" s="27">
        <f t="shared" si="9"/>
        <v>15841190.74000001</v>
      </c>
      <c r="I40" s="28"/>
      <c r="J40" s="27">
        <f>+[1]january!J40+[1]february!J40+[1]march!J40+[1]april!J40+[1]may!J40+[1]june!J40+[1]july!J40+[1]august!J40+[1]september!J40+'[1]october '!J40+[1]november!J40+[1]december!J40</f>
        <v>0</v>
      </c>
      <c r="K40" s="27">
        <f>+[1]january!K40+[1]february!K40+[1]march!K40+[1]april!K40+[1]may!K40+[1]june!K40+[1]july!K40+[1]august!K40+[1]september!K40+'[1]october '!K40+[1]november!K40+[1]december!K40</f>
        <v>0</v>
      </c>
      <c r="L40" s="27">
        <f t="shared" si="10"/>
        <v>0</v>
      </c>
      <c r="M40" s="27"/>
      <c r="N40" s="27">
        <f>+[1]january!N40+[1]february!N40+[1]march!N40+[1]april!N40+[1]may!N40+[1]june!N40+[1]july!N40+[1]august!N40+[1]september!N40+'[1]october '!N40+[1]november!N40+[1]december!N40</f>
        <v>4088223.22</v>
      </c>
      <c r="O40" s="27">
        <f>+[1]january!O40+[1]february!O40+[1]march!O40+[1]april!O40+[1]may!O40+[1]june!O40+[1]july!O40+[1]august!O40+[1]september!O40+'[1]october '!O40+[1]november!O40+[1]december!O40</f>
        <v>1476584.9100000001</v>
      </c>
      <c r="P40" s="27">
        <f t="shared" si="11"/>
        <v>2611638.31</v>
      </c>
      <c r="Q40" s="28"/>
      <c r="R40" s="27">
        <f t="shared" si="8"/>
        <v>313942643.22000003</v>
      </c>
      <c r="S40" s="27">
        <f t="shared" si="8"/>
        <v>295489814.17000002</v>
      </c>
      <c r="T40" s="29">
        <f t="shared" si="12"/>
        <v>18452829.050000012</v>
      </c>
      <c r="U40" s="32">
        <f t="shared" si="5"/>
        <v>0.9412222918787464</v>
      </c>
    </row>
    <row r="41" spans="2:23" ht="16.5">
      <c r="B41" s="33"/>
      <c r="C41" s="25"/>
      <c r="D41" s="44" t="s">
        <v>42</v>
      </c>
      <c r="E41" s="39"/>
      <c r="F41" s="27">
        <f>+[1]january!F41+[1]february!F41+[1]march!F41+[1]april!F41+[1]may!F41+[1]june!F41+[1]july!F41+[1]august!F41+[1]september!F41+'[1]october '!F41+[1]november!F41+[1]december!F41</f>
        <v>551032501</v>
      </c>
      <c r="G41" s="27">
        <f>+[1]january!G41+[1]february!G41+[1]march!G41+[1]april!G41+[1]may!G41+[1]june!G41+[1]july!G41+[1]august!G41+[1]september!G41+'[1]october '!G41+[1]november!G41+[1]december!G41</f>
        <v>551032501</v>
      </c>
      <c r="H41" s="27">
        <f t="shared" si="9"/>
        <v>0</v>
      </c>
      <c r="I41" s="28"/>
      <c r="J41" s="27">
        <f>+[1]january!J41+[1]february!J41+[1]march!J41+[1]april!J41+[1]may!J41+[1]june!J41+[1]july!J41+[1]august!J41+[1]september!J41+'[1]october '!J41+[1]november!J41+[1]december!J41</f>
        <v>0</v>
      </c>
      <c r="K41" s="27">
        <f>+[1]january!K41+[1]february!K41+[1]march!K41+[1]april!K41+[1]may!K41+[1]june!K41+[1]july!K41+[1]august!K41+[1]september!K41+'[1]october '!K41+[1]november!K41+[1]december!K41</f>
        <v>0</v>
      </c>
      <c r="L41" s="27">
        <f t="shared" si="10"/>
        <v>0</v>
      </c>
      <c r="M41" s="27"/>
      <c r="N41" s="27">
        <f>+[1]january!N41+[1]february!N41+[1]march!N41+[1]april!N41+[1]may!N41+[1]june!N41+[1]july!N41+[1]august!N41+[1]september!N41+'[1]october '!N41+[1]november!N41+[1]december!N41</f>
        <v>20802522</v>
      </c>
      <c r="O41" s="27">
        <f>+[1]january!O41+[1]february!O41+[1]march!O41+[1]april!O41+[1]may!O41+[1]june!O41+[1]july!O41+[1]august!O41+[1]september!O41+'[1]october '!O41+[1]november!O41+[1]december!O41</f>
        <v>20250874.899999999</v>
      </c>
      <c r="P41" s="27">
        <f t="shared" si="11"/>
        <v>551647.10000000149</v>
      </c>
      <c r="Q41" s="28"/>
      <c r="R41" s="27">
        <f t="shared" si="8"/>
        <v>571835023</v>
      </c>
      <c r="S41" s="27">
        <f t="shared" si="8"/>
        <v>571283375.89999998</v>
      </c>
      <c r="T41" s="29">
        <f t="shared" si="12"/>
        <v>551647.10000002384</v>
      </c>
      <c r="U41" s="32">
        <f t="shared" si="5"/>
        <v>0.99903530375403393</v>
      </c>
    </row>
    <row r="42" spans="2:23" ht="16.5">
      <c r="B42" s="33"/>
      <c r="C42" s="25"/>
      <c r="D42" s="41" t="s">
        <v>43</v>
      </c>
      <c r="E42" s="39"/>
      <c r="F42" s="27">
        <f>+[1]january!F42+[1]february!F42+[1]march!F42+[1]april!F42+[1]may!F42+[1]june!F42+[1]july!F42+[1]august!F42+[1]september!F42+'[1]october '!F42+[1]november!F42+[1]december!F42</f>
        <v>475734217</v>
      </c>
      <c r="G42" s="27">
        <f>+[1]january!G42+[1]february!G42+[1]march!G42+[1]april!G42+[1]may!G42+[1]june!G42+[1]july!G42+[1]august!G42+[1]september!G42+'[1]october '!G42+[1]november!G42+[1]december!G42</f>
        <v>456171603.27000004</v>
      </c>
      <c r="H42" s="27">
        <f t="shared" si="9"/>
        <v>19562613.729999959</v>
      </c>
      <c r="I42" s="28">
        <v>2208000</v>
      </c>
      <c r="J42" s="27">
        <f>+[1]january!J42+[1]february!J42+[1]march!J42+[1]april!J42+[1]may!J42+[1]june!J42+[1]july!J42+[1]august!J42+[1]september!J42+'[1]october '!J42+[1]november!J42+[1]december!J42</f>
        <v>30000</v>
      </c>
      <c r="K42" s="27">
        <f>+[1]january!K42+[1]february!K42+[1]march!K42+[1]april!K42+[1]may!K42+[1]june!K42+[1]july!K42+[1]august!K42+[1]september!K42+'[1]october '!K42+[1]november!K42+[1]december!K42</f>
        <v>30000</v>
      </c>
      <c r="L42" s="27">
        <f t="shared" si="10"/>
        <v>0</v>
      </c>
      <c r="M42" s="27"/>
      <c r="N42" s="27">
        <f>+[1]january!N42+[1]february!N42+[1]march!N42+[1]april!N42+[1]may!N42+[1]june!N42+[1]july!N42+[1]august!N42+[1]september!N42+'[1]october '!N42+[1]november!N42+[1]december!N42</f>
        <v>27170694</v>
      </c>
      <c r="O42" s="27">
        <f>+[1]january!O42+[1]february!O42+[1]march!O42+[1]april!O42+[1]may!O42+[1]june!O42+[1]july!O42+[1]august!O42+[1]september!O42+'[1]october '!O42+[1]november!O42+[1]december!O42</f>
        <v>27128576.229999997</v>
      </c>
      <c r="P42" s="27">
        <f t="shared" si="11"/>
        <v>42117.770000003278</v>
      </c>
      <c r="Q42" s="28"/>
      <c r="R42" s="27">
        <f t="shared" si="8"/>
        <v>502934911</v>
      </c>
      <c r="S42" s="27">
        <f t="shared" si="8"/>
        <v>483330179.50000006</v>
      </c>
      <c r="T42" s="29">
        <f t="shared" si="12"/>
        <v>19604731.49999994</v>
      </c>
      <c r="U42" s="32">
        <f t="shared" si="5"/>
        <v>0.96101934649750342</v>
      </c>
    </row>
    <row r="43" spans="2:23" ht="16.5">
      <c r="B43" s="33"/>
      <c r="C43" s="25"/>
      <c r="D43" s="43" t="s">
        <v>44</v>
      </c>
      <c r="E43" s="39"/>
      <c r="F43" s="27">
        <f>+[1]january!F43+[1]february!F43+[1]march!F43+[1]april!F43+[1]may!F43+[1]june!F43+[1]july!F43+[1]august!F43+[1]september!F43+'[1]october '!F43+[1]november!F43+[1]december!F43</f>
        <v>386375433</v>
      </c>
      <c r="G43" s="27">
        <f>+[1]january!G43+[1]february!G43+[1]march!G43+[1]april!G43+[1]may!G43+[1]june!G43+[1]july!G43+[1]august!G43+[1]september!G43+'[1]october '!G43+[1]november!G43+[1]december!G43</f>
        <v>373303141.69999999</v>
      </c>
      <c r="H43" s="27">
        <f t="shared" si="9"/>
        <v>13072291.300000012</v>
      </c>
      <c r="I43" s="28"/>
      <c r="J43" s="27">
        <f>+[1]january!J43+[1]february!J43+[1]march!J43+[1]april!J43+[1]may!J43+[1]june!J43+[1]july!J43+[1]august!J43+[1]september!J43+'[1]october '!J43+[1]november!J43+[1]december!J43</f>
        <v>0</v>
      </c>
      <c r="K43" s="27">
        <f>+[1]january!K43+[1]february!K43+[1]march!K43+[1]april!K43+[1]may!K43+[1]june!K43+[1]july!K43+[1]august!K43+[1]september!K43+'[1]october '!K43+[1]november!K43+[1]december!K43</f>
        <v>0</v>
      </c>
      <c r="L43" s="27">
        <f t="shared" si="10"/>
        <v>0</v>
      </c>
      <c r="M43" s="27"/>
      <c r="N43" s="27">
        <f>+[1]january!N43+[1]february!N43+[1]march!N43+[1]april!N43+[1]may!N43+[1]june!N43+[1]july!N43+[1]august!N43+[1]september!N43+'[1]october '!N43+[1]november!N43+[1]december!N43</f>
        <v>0</v>
      </c>
      <c r="O43" s="27">
        <f>+[1]january!O43+[1]february!O43+[1]march!O43+[1]april!O43+[1]may!O43+[1]june!O43+[1]july!O43+[1]august!O43+[1]september!O43+'[1]october '!O43+[1]november!O43+[1]december!O43</f>
        <v>0</v>
      </c>
      <c r="P43" s="27">
        <f t="shared" si="11"/>
        <v>0</v>
      </c>
      <c r="Q43" s="28"/>
      <c r="R43" s="27">
        <f t="shared" si="8"/>
        <v>386375433</v>
      </c>
      <c r="S43" s="27">
        <f t="shared" si="8"/>
        <v>373303141.69999999</v>
      </c>
      <c r="T43" s="29">
        <f t="shared" si="12"/>
        <v>13072291.300000012</v>
      </c>
      <c r="U43" s="32">
        <f t="shared" si="5"/>
        <v>0.96616686729148227</v>
      </c>
    </row>
    <row r="44" spans="2:23" ht="16.5">
      <c r="B44" s="33"/>
      <c r="C44" s="25"/>
      <c r="D44" s="44" t="s">
        <v>45</v>
      </c>
      <c r="E44" s="39"/>
      <c r="F44" s="27">
        <f>+[1]january!F44+[1]february!F44+[1]march!F44+[1]april!F44+[1]may!F44+[1]june!F44+[1]july!F44+[1]august!F44+[1]september!F44+'[1]october '!F44+[1]november!F44+[1]december!F44</f>
        <v>479299444</v>
      </c>
      <c r="G44" s="27">
        <f>+[1]january!G44+[1]february!G44+[1]march!G44+[1]april!G44+[1]may!G44+[1]june!G44+[1]july!G44+[1]august!G44+[1]september!G44+'[1]october '!G44+[1]november!G44+[1]december!G44</f>
        <v>440360257.29000002</v>
      </c>
      <c r="H44" s="27">
        <f t="shared" si="9"/>
        <v>38939186.709999979</v>
      </c>
      <c r="I44" s="28"/>
      <c r="J44" s="27">
        <f>+[1]january!J44+[1]february!J44+[1]march!J44+[1]april!J44+[1]may!J44+[1]june!J44+[1]july!J44+[1]august!J44+[1]september!J44+'[1]october '!J44+[1]november!J44+[1]december!J44</f>
        <v>0</v>
      </c>
      <c r="K44" s="27">
        <f>+[1]january!K44+[1]february!K44+[1]march!K44+[1]april!K44+[1]may!K44+[1]june!K44+[1]july!K44+[1]august!K44+[1]september!K44+'[1]october '!K44+[1]november!K44+[1]december!K44</f>
        <v>0</v>
      </c>
      <c r="L44" s="27">
        <f t="shared" si="10"/>
        <v>0</v>
      </c>
      <c r="M44" s="27"/>
      <c r="N44" s="27">
        <f>+[1]january!N44+[1]february!N44+[1]march!N44+[1]april!N44+[1]may!N44+[1]june!N44+[1]july!N44+[1]august!N44+[1]september!N44+'[1]october '!N44+[1]november!N44+[1]december!N44</f>
        <v>18103187</v>
      </c>
      <c r="O44" s="27">
        <f>+[1]january!O44+[1]february!O44+[1]march!O44+[1]april!O44+[1]may!O44+[1]june!O44+[1]july!O44+[1]august!O44+[1]september!O44+'[1]october '!O44+[1]november!O44+[1]december!O44</f>
        <v>16688897.502999999</v>
      </c>
      <c r="P44" s="27">
        <f t="shared" si="11"/>
        <v>1414289.4970000014</v>
      </c>
      <c r="Q44" s="28"/>
      <c r="R44" s="27">
        <f t="shared" si="8"/>
        <v>497402631</v>
      </c>
      <c r="S44" s="27">
        <f t="shared" si="8"/>
        <v>457049154.79300004</v>
      </c>
      <c r="T44" s="29">
        <f t="shared" si="12"/>
        <v>40353476.206999958</v>
      </c>
      <c r="U44" s="32">
        <f t="shared" si="5"/>
        <v>0.91887160683916858</v>
      </c>
    </row>
    <row r="45" spans="2:23" ht="16.5">
      <c r="B45" s="33"/>
      <c r="C45" s="25"/>
      <c r="D45" s="45" t="s">
        <v>46</v>
      </c>
      <c r="E45" s="39"/>
      <c r="F45" s="27">
        <f>+[1]january!F45+[1]february!F45+[1]march!F45+[1]april!F45+[1]may!F45+[1]june!F45+[1]july!F45+[1]august!F45+[1]september!F45+'[1]october '!F45+[1]november!F45+[1]december!F45</f>
        <v>517889942</v>
      </c>
      <c r="G45" s="27">
        <f>+[1]january!G45+[1]february!G45+[1]march!G45+[1]april!G45+[1]may!G45+[1]june!G45+[1]july!G45+[1]august!G45+[1]september!G45+'[1]october '!G45+[1]november!G45+[1]december!G45</f>
        <v>516752751.93000007</v>
      </c>
      <c r="H45" s="27">
        <f t="shared" si="9"/>
        <v>1137190.0699999332</v>
      </c>
      <c r="I45" s="28"/>
      <c r="J45" s="27">
        <f>+[1]january!J45+[1]february!J45+[1]march!J45+[1]april!J45+[1]may!J45+[1]june!J45+[1]july!J45+[1]august!J45+[1]september!J45+'[1]october '!J45+[1]november!J45+[1]december!J45</f>
        <v>0</v>
      </c>
      <c r="K45" s="27">
        <f>+[1]january!K45+[1]february!K45+[1]march!K45+[1]april!K45+[1]may!K45+[1]june!K45+[1]july!K45+[1]august!K45+[1]september!K45+'[1]october '!K45+[1]november!K45+[1]december!K45</f>
        <v>0</v>
      </c>
      <c r="L45" s="27">
        <f>+J45-K45</f>
        <v>0</v>
      </c>
      <c r="M45" s="27"/>
      <c r="N45" s="27">
        <f>+[1]january!N45+[1]february!N45+[1]march!N45+[1]april!N45+[1]may!N45+[1]june!N45+[1]july!N45+[1]august!N45+[1]september!N45+'[1]october '!N45+[1]november!N45+[1]december!N45</f>
        <v>15006673</v>
      </c>
      <c r="O45" s="27">
        <f>+[1]january!O45+[1]february!O45+[1]march!O45+[1]april!O45+[1]may!O45+[1]june!O45+[1]july!O45+[1]august!O45+[1]september!O45+'[1]october '!O45+[1]november!O45+[1]december!O45</f>
        <v>14148405.600000001</v>
      </c>
      <c r="P45" s="27">
        <f>+N45-O45</f>
        <v>858267.39999999851</v>
      </c>
      <c r="Q45" s="28"/>
      <c r="R45" s="27">
        <f>+F45+J45+N45</f>
        <v>532896615</v>
      </c>
      <c r="S45" s="27">
        <f t="shared" si="8"/>
        <v>530901157.53000009</v>
      </c>
      <c r="T45" s="29">
        <f t="shared" si="12"/>
        <v>1995457.4699999094</v>
      </c>
      <c r="U45" s="32">
        <f t="shared" si="5"/>
        <v>0.99625545103152902</v>
      </c>
      <c r="W45" s="46"/>
    </row>
    <row r="46" spans="2:23" ht="16.5">
      <c r="B46" s="33"/>
      <c r="C46" s="25"/>
      <c r="D46" s="41" t="s">
        <v>47</v>
      </c>
      <c r="E46" s="39"/>
      <c r="F46" s="27">
        <f>+[1]january!F46+[1]february!F46+[1]march!F46+[1]april!F46+[1]may!F46+[1]june!F46+[1]july!F46+[1]august!F46+[1]september!F46+'[1]october '!F46+[1]november!F46+[1]december!F46</f>
        <v>307809872</v>
      </c>
      <c r="G46" s="27">
        <f>+[1]january!G46+[1]february!G46+[1]march!G46+[1]april!G46+[1]may!G46+[1]june!G46+[1]july!G46+[1]august!G46+[1]september!G46+'[1]october '!G46+[1]november!G46+[1]december!G46</f>
        <v>260642142.12</v>
      </c>
      <c r="H46" s="27">
        <f t="shared" si="9"/>
        <v>47167729.879999995</v>
      </c>
      <c r="I46" s="28"/>
      <c r="J46" s="27">
        <f>+[1]january!J46+[1]february!J46+[1]march!J46+[1]april!J46+[1]may!J46+[1]june!J46+[1]july!J46+[1]august!J46+[1]september!J46+'[1]october '!J46+[1]november!J46+[1]december!J46</f>
        <v>0</v>
      </c>
      <c r="K46" s="27">
        <f>+[1]january!K46+[1]february!K46+[1]march!K46+[1]april!K46+[1]may!K46+[1]june!K46+[1]july!K46+[1]august!K46+[1]september!K46+'[1]october '!K46+[1]november!K46+[1]december!K46</f>
        <v>0</v>
      </c>
      <c r="L46" s="27">
        <f>+J46-K46</f>
        <v>0</v>
      </c>
      <c r="M46" s="27"/>
      <c r="N46" s="27">
        <f>+[1]january!N46+[1]february!N46+[1]march!N46+[1]april!N46+[1]may!N46+[1]june!N46+[1]july!N46+[1]august!N46+[1]september!N46+'[1]october '!N46+[1]november!N46+[1]december!N46</f>
        <v>10057542</v>
      </c>
      <c r="O46" s="27">
        <f>+[1]january!O46+[1]february!O46+[1]march!O46+[1]april!O46+[1]may!O46+[1]june!O46+[1]july!O46+[1]august!O46+[1]september!O46+'[1]october '!O46+[1]november!O46+[1]december!O46</f>
        <v>10057540.350000001</v>
      </c>
      <c r="P46" s="27">
        <f>+N46-O46</f>
        <v>1.6499999985098839</v>
      </c>
      <c r="Q46" s="28"/>
      <c r="R46" s="27">
        <f>+F46+J46+N46</f>
        <v>317867414</v>
      </c>
      <c r="S46" s="27">
        <f t="shared" si="8"/>
        <v>270699682.47000003</v>
      </c>
      <c r="T46" s="29">
        <f t="shared" si="12"/>
        <v>47167731.529999971</v>
      </c>
      <c r="U46" s="32">
        <f t="shared" si="5"/>
        <v>0.85161193172823946</v>
      </c>
    </row>
    <row r="47" spans="2:23" ht="16.5">
      <c r="B47" s="33"/>
      <c r="C47" s="25"/>
      <c r="D47" s="25"/>
      <c r="E47" s="39"/>
      <c r="F47" s="27">
        <f>+[1]january!F47+[1]february!F47+[1]march!F47+[1]april!F47+[1]may!F47+[1]june!F47+[1]july!F47+[1]august!F47+[1]september!F47+'[1]october '!F47+[1]november!F47+[1]december!F47</f>
        <v>0</v>
      </c>
      <c r="G47" s="27">
        <f>+[1]january!G47+[1]february!G47+[1]march!G47+[1]april!G47+[1]may!G47+[1]june!G47+[1]july!G47+[1]august!G47+[1]september!G47+'[1]october '!G47+[1]november!G47+[1]december!G47</f>
        <v>0</v>
      </c>
      <c r="H47" s="27"/>
      <c r="I47" s="28"/>
      <c r="J47" s="27">
        <f>+[1]january!J47+[1]february!J47+[1]march!J47+[1]april!J47+[1]may!J47+[1]june!J47+[1]july!J47+[1]august!J47+[1]september!J47+'[1]october '!J47+[1]november!J47+[1]december!J47</f>
        <v>0</v>
      </c>
      <c r="K47" s="27">
        <f>+[1]january!K47+[1]february!K47+[1]march!K47+[1]april!K47+[1]may!K47+[1]june!K47+[1]july!K47+[1]august!K47+[1]september!K47+'[1]october '!K47+[1]november!K47+[1]december!K47</f>
        <v>0</v>
      </c>
      <c r="L47" s="27"/>
      <c r="M47" s="27"/>
      <c r="N47" s="27">
        <f>+[1]january!N47+[1]february!N47+[1]march!N47+[1]april!N47+[1]may!N47+[1]june!N47+[1]july!N47+[1]august!N47+[1]september!N47+'[1]october '!N47+[1]november!N47+[1]december!N47</f>
        <v>0</v>
      </c>
      <c r="O47" s="27">
        <f>+[1]january!O47+[1]february!O47+[1]march!O47+[1]april!O47+[1]may!O47+[1]june!O47+[1]july!O47+[1]august!O47+[1]september!O47+'[1]october '!O47+[1]november!O47+[1]december!O47</f>
        <v>0</v>
      </c>
      <c r="P47" s="27"/>
      <c r="Q47" s="28"/>
      <c r="R47" s="27"/>
      <c r="S47" s="27"/>
      <c r="T47" s="29"/>
      <c r="U47" s="32"/>
    </row>
    <row r="48" spans="2:23" ht="16.5">
      <c r="B48" s="33"/>
      <c r="C48" s="40" t="s">
        <v>48</v>
      </c>
      <c r="D48" s="25"/>
      <c r="E48" s="39"/>
      <c r="F48" s="27">
        <f>+[1]january!F48+[1]february!F48+[1]march!F48+[1]april!F48+[1]may!F48+[1]june!F48+[1]july!F48+[1]august!F48+[1]september!F48+'[1]october '!F48+[1]november!F48+[1]december!F48</f>
        <v>0</v>
      </c>
      <c r="G48" s="27">
        <f>+[1]january!G48+[1]february!G48+[1]march!G48+[1]april!G48+[1]may!G48+[1]june!G48+[1]july!G48+[1]august!G48+[1]september!G48+'[1]october '!G48+[1]november!G48+[1]december!G48</f>
        <v>0</v>
      </c>
      <c r="H48" s="27"/>
      <c r="I48" s="28"/>
      <c r="J48" s="27">
        <f>+[1]january!J48+[1]february!J48+[1]march!J48+[1]april!J48+[1]may!J48+[1]june!J48+[1]july!J48+[1]august!J48+[1]september!J48+'[1]october '!J48+[1]november!J48+[1]december!J48</f>
        <v>0</v>
      </c>
      <c r="K48" s="27">
        <f>+[1]january!K48+[1]february!K48+[1]march!K48+[1]april!K48+[1]may!K48+[1]june!K48+[1]july!K48+[1]august!K48+[1]september!K48+'[1]october '!K48+[1]november!K48+[1]december!K48</f>
        <v>0</v>
      </c>
      <c r="L48" s="27"/>
      <c r="M48" s="27"/>
      <c r="N48" s="27">
        <f>+[1]january!N48+[1]february!N48+[1]march!N48+[1]april!N48+[1]may!N48+[1]june!N48+[1]july!N48+[1]august!N48+[1]september!N48+'[1]october '!N48+[1]november!N48+[1]december!N48</f>
        <v>0</v>
      </c>
      <c r="O48" s="27">
        <f>+[1]january!O48+[1]february!O48+[1]march!O48+[1]april!O48+[1]may!O48+[1]june!O48+[1]july!O48+[1]august!O48+[1]september!O48+'[1]october '!O48+[1]november!O48+[1]december!O48</f>
        <v>0</v>
      </c>
      <c r="P48" s="27"/>
      <c r="Q48" s="28"/>
      <c r="R48" s="27"/>
      <c r="S48" s="27"/>
      <c r="T48" s="29"/>
      <c r="U48" s="32"/>
    </row>
    <row r="49" spans="2:21" ht="16.5">
      <c r="B49" s="33"/>
      <c r="C49" s="25"/>
      <c r="D49" s="25"/>
      <c r="E49" s="25" t="s">
        <v>49</v>
      </c>
      <c r="F49" s="27">
        <f>+[1]january!F49+[1]february!F49+[1]march!F49+[1]april!F49+[1]may!F49+[1]june!F49+[1]july!F49+[1]august!F49+[1]september!F49+'[1]october '!F49+[1]november!F49+[1]december!F49</f>
        <v>140201257</v>
      </c>
      <c r="G49" s="27">
        <f>+[1]january!G49+[1]february!G49+[1]march!G49+[1]april!G49+[1]may!G49+[1]june!G49+[1]july!G49+[1]august!G49+[1]september!G49+'[1]october '!G49+[1]november!G49+[1]december!G49</f>
        <v>140201208.43000001</v>
      </c>
      <c r="H49" s="27">
        <f>+F49-G49</f>
        <v>48.569999992847443</v>
      </c>
      <c r="I49" s="28"/>
      <c r="J49" s="27">
        <f>+[1]january!J49+[1]february!J49+[1]march!J49+[1]april!J49+[1]may!J49+[1]june!J49+[1]july!J49+[1]august!J49+[1]september!J49+'[1]october '!J49+[1]november!J49+[1]december!J49</f>
        <v>1000000</v>
      </c>
      <c r="K49" s="27">
        <f>+[1]january!K49+[1]february!K49+[1]march!K49+[1]april!K49+[1]may!K49+[1]june!K49+[1]july!K49+[1]august!K49+[1]september!K49+'[1]october '!K49+[1]november!K49+[1]december!K49</f>
        <v>1000000</v>
      </c>
      <c r="L49" s="27">
        <f>+J49-K49</f>
        <v>0</v>
      </c>
      <c r="M49" s="27"/>
      <c r="N49" s="27">
        <f>+[1]january!N49+[1]february!N49+[1]march!N49+[1]april!N49+[1]may!N49+[1]june!N49+[1]july!N49+[1]august!N49+[1]september!N49+'[1]october '!N49+[1]november!N49+[1]december!N49</f>
        <v>552919</v>
      </c>
      <c r="O49" s="27">
        <f>+[1]january!O49+[1]february!O49+[1]march!O49+[1]april!O49+[1]may!O49+[1]june!O49+[1]july!O49+[1]august!O49+[1]september!O49+'[1]october '!O49+[1]november!O49+[1]december!O49</f>
        <v>529193.93999999994</v>
      </c>
      <c r="P49" s="27">
        <f>+N49-O49</f>
        <v>23725.060000000056</v>
      </c>
      <c r="Q49" s="28"/>
      <c r="R49" s="27">
        <f>+F49+J49+N49</f>
        <v>141754176</v>
      </c>
      <c r="S49" s="27">
        <f>+G49+K49+O49</f>
        <v>141730402.37</v>
      </c>
      <c r="T49" s="29">
        <f>+R49-S49</f>
        <v>23773.629999995232</v>
      </c>
      <c r="U49" s="32">
        <f t="shared" si="5"/>
        <v>0.99983228973797578</v>
      </c>
    </row>
    <row r="50" spans="2:21" ht="16.5">
      <c r="B50" s="33"/>
      <c r="C50" s="25"/>
      <c r="D50" s="25"/>
      <c r="E50" s="25" t="s">
        <v>50</v>
      </c>
      <c r="F50" s="27">
        <f>+[1]january!F50+[1]february!F50+[1]march!F50+[1]april!F50+[1]may!F50+[1]june!F50+[1]july!F50+[1]august!F50+[1]september!F50+'[1]october '!F50+[1]november!F50+[1]december!F50</f>
        <v>359231185.5</v>
      </c>
      <c r="G50" s="27">
        <f>+[1]january!G50+[1]february!G50+[1]march!G50+[1]april!G50+[1]may!G50+[1]june!G50+[1]july!G50+[1]august!G50+[1]september!G50+'[1]october '!G50+[1]november!G50+[1]december!G50</f>
        <v>323603447.34999996</v>
      </c>
      <c r="H50" s="27">
        <f>+F50-G50</f>
        <v>35627738.150000036</v>
      </c>
      <c r="I50" s="28"/>
      <c r="J50" s="27">
        <f>+[1]january!J50+[1]february!J50+[1]march!J50+[1]april!J50+[1]may!J50+[1]june!J50+[1]july!J50+[1]august!J50+[1]september!J50+'[1]october '!J50+[1]november!J50+[1]december!J50</f>
        <v>0</v>
      </c>
      <c r="K50" s="27">
        <f>+[1]january!K50+[1]february!K50+[1]march!K50+[1]april!K50+[1]may!K50+[1]june!K50+[1]july!K50+[1]august!K50+[1]september!K50+'[1]october '!K50+[1]november!K50+[1]december!K50</f>
        <v>0</v>
      </c>
      <c r="L50" s="27">
        <f>+J50-K50</f>
        <v>0</v>
      </c>
      <c r="M50" s="27"/>
      <c r="N50" s="27">
        <f>+[1]january!N50+[1]february!N50+[1]march!N50+[1]april!N50+[1]may!N50+[1]june!N50+[1]july!N50+[1]august!N50+[1]september!N50+'[1]october '!N50+[1]november!N50+[1]december!N50</f>
        <v>0</v>
      </c>
      <c r="O50" s="27">
        <f>+[1]january!O50+[1]february!O50+[1]march!O50+[1]april!O50+[1]may!O50+[1]june!O50+[1]july!O50+[1]august!O50+[1]september!O50+'[1]october '!O50+[1]november!O50+[1]december!O50</f>
        <v>0</v>
      </c>
      <c r="P50" s="27">
        <f>+N50-O50</f>
        <v>0</v>
      </c>
      <c r="Q50" s="28"/>
      <c r="R50" s="27">
        <f>+F50+J50+N50</f>
        <v>359231185.5</v>
      </c>
      <c r="S50" s="27">
        <f>+G50+K50+O50</f>
        <v>323603447.34999996</v>
      </c>
      <c r="T50" s="29">
        <f>+R50-S50</f>
        <v>35627738.150000036</v>
      </c>
      <c r="U50" s="32">
        <f t="shared" si="5"/>
        <v>0.90082225711999042</v>
      </c>
    </row>
    <row r="51" spans="2:21" ht="16.5">
      <c r="B51" s="33"/>
      <c r="C51" s="25"/>
      <c r="D51" s="25"/>
      <c r="E51" s="47" t="s">
        <v>51</v>
      </c>
      <c r="F51" s="48">
        <f>SUM(F13:F48)</f>
        <v>11806384212.290001</v>
      </c>
      <c r="G51" s="48">
        <f>SUM(G13:G48)</f>
        <v>10656717445.139004</v>
      </c>
      <c r="H51" s="48">
        <f t="shared" ref="H51:S51" si="13">SUM(H13:H48)</f>
        <v>1149666767.1509995</v>
      </c>
      <c r="I51" s="48">
        <f t="shared" si="13"/>
        <v>2208000</v>
      </c>
      <c r="J51" s="48">
        <f>SUM(J13:J48)</f>
        <v>750722801.96000016</v>
      </c>
      <c r="K51" s="48">
        <f>SUM(K13:K48)</f>
        <v>749466986.43000007</v>
      </c>
      <c r="L51" s="48">
        <f>SUM(L13:L48)</f>
        <v>1255815.5300000028</v>
      </c>
      <c r="M51" s="48">
        <f t="shared" si="13"/>
        <v>0</v>
      </c>
      <c r="N51" s="48">
        <f>SUM(N13:N48)</f>
        <v>441382765.98000002</v>
      </c>
      <c r="O51" s="48">
        <f>SUM(O13:O48)</f>
        <v>433917222.25370318</v>
      </c>
      <c r="P51" s="48">
        <f>SUM(P13:P48)</f>
        <v>7465543.7262968896</v>
      </c>
      <c r="Q51" s="48">
        <f t="shared" si="13"/>
        <v>0</v>
      </c>
      <c r="R51" s="48">
        <f t="shared" si="13"/>
        <v>12998489780.23</v>
      </c>
      <c r="S51" s="48">
        <f t="shared" si="13"/>
        <v>11840101653.822702</v>
      </c>
      <c r="T51" s="48">
        <f>SUM(T13:T48)</f>
        <v>1158388126.4072964</v>
      </c>
      <c r="U51" s="32">
        <f t="shared" si="5"/>
        <v>0.91088286824142117</v>
      </c>
    </row>
    <row r="52" spans="2:21" ht="16.5">
      <c r="B52" s="33"/>
      <c r="C52" s="25"/>
      <c r="D52" s="25"/>
      <c r="E52" s="47"/>
      <c r="F52" s="27"/>
      <c r="G52" s="27"/>
      <c r="H52" s="48"/>
      <c r="I52" s="49"/>
      <c r="J52" s="27"/>
      <c r="K52" s="27"/>
      <c r="L52" s="48"/>
      <c r="M52" s="48"/>
      <c r="N52" s="27"/>
      <c r="O52" s="27"/>
      <c r="P52" s="48"/>
      <c r="Q52" s="49"/>
      <c r="R52" s="48"/>
      <c r="S52" s="48"/>
      <c r="T52" s="50"/>
      <c r="U52" s="32"/>
    </row>
    <row r="53" spans="2:21" ht="16.5">
      <c r="B53" s="33"/>
      <c r="C53" s="40" t="s">
        <v>52</v>
      </c>
      <c r="D53" s="25"/>
      <c r="E53" s="39"/>
      <c r="F53" s="27">
        <f>SUM(F55:F80)</f>
        <v>7278999862.5</v>
      </c>
      <c r="G53" s="27">
        <f>SUM(G55:G80)</f>
        <v>6237675685.2432671</v>
      </c>
      <c r="H53" s="27">
        <f t="shared" ref="H53:T53" si="14">SUM(H55:H80)</f>
        <v>1041324177.2567322</v>
      </c>
      <c r="I53" s="27">
        <f t="shared" si="14"/>
        <v>0</v>
      </c>
      <c r="J53" s="27">
        <f>SUM(J55:J80)</f>
        <v>47046954.490000002</v>
      </c>
      <c r="K53" s="27">
        <f>SUM(K55:K80)</f>
        <v>45268992.140000001</v>
      </c>
      <c r="L53" s="27">
        <f>SUM(L55:L80)</f>
        <v>1777962.3499999999</v>
      </c>
      <c r="M53" s="27">
        <f t="shared" si="14"/>
        <v>0</v>
      </c>
      <c r="N53" s="27">
        <f>SUM(N55:N80)</f>
        <v>127014616.09999999</v>
      </c>
      <c r="O53" s="27">
        <f>SUM(O55:O80)</f>
        <v>126518065.45999999</v>
      </c>
      <c r="P53" s="27">
        <f>SUM(P55:P80)</f>
        <v>496550.64000001078</v>
      </c>
      <c r="Q53" s="27">
        <f t="shared" si="14"/>
        <v>0</v>
      </c>
      <c r="R53" s="27">
        <f t="shared" si="14"/>
        <v>7453061433.0900011</v>
      </c>
      <c r="S53" s="27">
        <f t="shared" si="14"/>
        <v>6409462742.8432684</v>
      </c>
      <c r="T53" s="29">
        <f t="shared" si="14"/>
        <v>1043598690.2467322</v>
      </c>
      <c r="U53" s="32">
        <f>+S53/R53</f>
        <v>0.85997717855734057</v>
      </c>
    </row>
    <row r="54" spans="2:21" ht="16.5">
      <c r="B54" s="33"/>
      <c r="C54" s="37" t="s">
        <v>53</v>
      </c>
      <c r="D54" s="37"/>
      <c r="E54" s="25"/>
      <c r="F54" s="27"/>
      <c r="G54" s="27"/>
      <c r="H54" s="27">
        <f t="shared" ref="H54:H59" si="15">+F54-G54</f>
        <v>0</v>
      </c>
      <c r="I54" s="28"/>
      <c r="J54" s="27"/>
      <c r="K54" s="27"/>
      <c r="L54" s="27">
        <f t="shared" ref="L54:L59" si="16">+J54-K54</f>
        <v>0</v>
      </c>
      <c r="M54" s="27"/>
      <c r="N54" s="27"/>
      <c r="O54" s="27"/>
      <c r="P54" s="27">
        <f t="shared" ref="P54:P59" si="17">+N54-O54</f>
        <v>0</v>
      </c>
      <c r="Q54" s="28"/>
      <c r="R54" s="27"/>
      <c r="S54" s="27"/>
      <c r="T54" s="29"/>
      <c r="U54" s="32"/>
    </row>
    <row r="55" spans="2:21" ht="16.5">
      <c r="B55" s="33"/>
      <c r="C55" s="37"/>
      <c r="D55" s="37"/>
      <c r="E55" s="25" t="s">
        <v>54</v>
      </c>
      <c r="F55" s="27">
        <f>+[1]january!F55+[1]february!F55+[1]march!F55+[1]april!F55+[1]may!F55+[1]june!F55+[1]july!F55+[1]august!F55+[1]september!F55+'[1]october '!F55+[1]november!F55+[1]december!F55</f>
        <v>880120593</v>
      </c>
      <c r="G55" s="27">
        <f>+[1]january!G55+[1]february!G55+[1]march!G55+[1]april!G55+[1]may!G55+[1]june!G55+[1]july!G55+[1]august!G55+[1]september!G55+'[1]october '!G55+[1]november!G55+[1]december!G55</f>
        <v>408489212.43000007</v>
      </c>
      <c r="H55" s="27">
        <f t="shared" si="15"/>
        <v>471631380.56999993</v>
      </c>
      <c r="I55" s="28"/>
      <c r="J55" s="27">
        <f>+[1]january!J55+[1]february!J55+[1]march!J55+[1]april!J55+[1]may!J55+[1]june!J55+[1]july!J55+[1]august!J55+[1]september!J55+'[1]october '!J55+[1]november!J55+[1]december!J55</f>
        <v>0</v>
      </c>
      <c r="K55" s="27">
        <f>+[1]january!K55+[1]february!K55+[1]march!K55+[1]april!K55+[1]may!K55+[1]june!K55+[1]july!K55+[1]august!K55+[1]september!K55+'[1]october '!K55+[1]november!K55+[1]december!K55</f>
        <v>0</v>
      </c>
      <c r="L55" s="27">
        <f t="shared" si="16"/>
        <v>0</v>
      </c>
      <c r="M55" s="27"/>
      <c r="N55" s="27">
        <f>+[1]january!N55+[1]february!N55+[1]march!N55+[1]april!N55+[1]may!N55+[1]june!N55+[1]july!N55+[1]august!N55+[1]september!N55+'[1]october '!N55+[1]november!N55+[1]december!N55</f>
        <v>441998</v>
      </c>
      <c r="O55" s="27">
        <f>+[1]january!O55+[1]february!O55+[1]march!O55+[1]april!O55+[1]may!O55+[1]june!O55+[1]july!O55+[1]august!O55+[1]september!O55+'[1]october '!O55+[1]november!O55+[1]december!O55</f>
        <v>220999</v>
      </c>
      <c r="P55" s="27">
        <f t="shared" si="17"/>
        <v>220999</v>
      </c>
      <c r="Q55" s="28"/>
      <c r="R55" s="27">
        <f>+F55+J55+N55</f>
        <v>880562591</v>
      </c>
      <c r="S55" s="27">
        <f t="shared" ref="R55:S59" si="18">+G55+K55+O55</f>
        <v>408710211.43000007</v>
      </c>
      <c r="T55" s="29">
        <f>+R55-S55</f>
        <v>471852379.56999993</v>
      </c>
      <c r="U55" s="32">
        <f t="shared" si="5"/>
        <v>0.46414668940893045</v>
      </c>
    </row>
    <row r="56" spans="2:21" ht="33">
      <c r="B56" s="33"/>
      <c r="C56" s="25"/>
      <c r="D56" s="25"/>
      <c r="E56" s="38" t="s">
        <v>55</v>
      </c>
      <c r="F56" s="27">
        <f>+[1]january!F56+[1]february!F56+[1]march!F56+[1]april!F56+[1]may!F56+[1]june!F56+[1]july!F56+[1]august!F56+[1]september!F56+'[1]october '!F56+[1]november!F56+[1]december!F56</f>
        <v>585404467</v>
      </c>
      <c r="G56" s="27">
        <f>+[1]january!G56+[1]february!G56+[1]march!G56+[1]april!G56+[1]may!G56+[1]june!G56+[1]july!G56+[1]august!G56+[1]september!G56+'[1]october '!G56+[1]november!G56+[1]december!G56</f>
        <v>533900761.56</v>
      </c>
      <c r="H56" s="27">
        <f t="shared" si="15"/>
        <v>51503705.439999998</v>
      </c>
      <c r="I56" s="28"/>
      <c r="J56" s="27">
        <f>+[1]january!J56+[1]february!J56+[1]march!J56+[1]april!J56+[1]may!J56+[1]june!J56+[1]july!J56+[1]august!J56+[1]september!J56+'[1]october '!J56+[1]november!J56+[1]december!J56</f>
        <v>0</v>
      </c>
      <c r="K56" s="27">
        <f>+[1]january!K56+[1]february!K56+[1]march!K56+[1]april!K56+[1]may!K56+[1]june!K56+[1]july!K56+[1]august!K56+[1]september!K56+'[1]october '!K56+[1]november!K56+[1]december!K56</f>
        <v>0</v>
      </c>
      <c r="L56" s="27">
        <f t="shared" si="16"/>
        <v>0</v>
      </c>
      <c r="M56" s="51"/>
      <c r="N56" s="27">
        <f>+[1]january!N56+[1]february!N56+[1]march!N56+[1]april!N56+[1]may!N56+[1]june!N56+[1]july!N56+[1]august!N56+[1]september!N56+'[1]october '!N56+[1]november!N56+[1]december!N56</f>
        <v>8175833</v>
      </c>
      <c r="O56" s="27">
        <f>+[1]january!O56+[1]february!O56+[1]march!O56+[1]april!O56+[1]may!O56+[1]june!O56+[1]july!O56+[1]august!O56+[1]september!O56+'[1]october '!O56+[1]november!O56+[1]december!O56</f>
        <v>8175833</v>
      </c>
      <c r="P56" s="27">
        <f t="shared" si="17"/>
        <v>0</v>
      </c>
      <c r="Q56" s="52"/>
      <c r="R56" s="51">
        <f t="shared" si="18"/>
        <v>593580300</v>
      </c>
      <c r="S56" s="51">
        <f t="shared" si="18"/>
        <v>542076594.55999994</v>
      </c>
      <c r="T56" s="53">
        <f>+R56-S56</f>
        <v>51503705.440000057</v>
      </c>
      <c r="U56" s="32">
        <f t="shared" si="5"/>
        <v>0.91323211797965653</v>
      </c>
    </row>
    <row r="57" spans="2:21" ht="33">
      <c r="B57" s="33"/>
      <c r="C57" s="25"/>
      <c r="D57" s="25"/>
      <c r="E57" s="38" t="s">
        <v>56</v>
      </c>
      <c r="F57" s="27">
        <f>+[1]january!F57+[1]february!F57+[1]march!F57+[1]april!F57+[1]may!F57+[1]june!F57+[1]july!F57+[1]august!F57+[1]september!F57+'[1]october '!F57+[1]november!F57+[1]december!F57</f>
        <v>166397908</v>
      </c>
      <c r="G57" s="27">
        <f>+[1]january!G57+[1]february!G57+[1]march!G57+[1]april!G57+[1]may!G57+[1]june!G57+[1]july!G57+[1]august!G57+[1]september!G57+'[1]october '!G57+[1]november!G57+[1]december!G57</f>
        <v>122894438.31999998</v>
      </c>
      <c r="H57" s="27">
        <f t="shared" si="15"/>
        <v>43503469.680000022</v>
      </c>
      <c r="I57" s="28"/>
      <c r="J57" s="27">
        <f>+[1]january!J57+[1]february!J57+[1]march!J57+[1]april!J57+[1]may!J57+[1]june!J57+[1]july!J57+[1]august!J57+[1]september!J57+'[1]october '!J57+[1]november!J57+[1]december!J57</f>
        <v>385975</v>
      </c>
      <c r="K57" s="27">
        <f>+[1]january!K57+[1]february!K57+[1]march!K57+[1]april!K57+[1]may!K57+[1]june!K57+[1]july!K57+[1]august!K57+[1]september!K57+'[1]october '!K57+[1]november!K57+[1]december!K57</f>
        <v>385975</v>
      </c>
      <c r="L57" s="27">
        <f t="shared" si="16"/>
        <v>0</v>
      </c>
      <c r="M57" s="27"/>
      <c r="N57" s="27">
        <f>+[1]january!N57+[1]february!N57+[1]march!N57+[1]april!N57+[1]may!N57+[1]june!N57+[1]july!N57+[1]august!N57+[1]september!N57+'[1]october '!N57+[1]november!N57+[1]december!N57</f>
        <v>1996237</v>
      </c>
      <c r="O57" s="27">
        <f>+[1]january!O57+[1]february!O57+[1]march!O57+[1]april!O57+[1]may!O57+[1]june!O57+[1]july!O57+[1]august!O57+[1]september!O57+'[1]october '!O57+[1]november!O57+[1]december!O57</f>
        <v>1996237</v>
      </c>
      <c r="P57" s="27">
        <f t="shared" si="17"/>
        <v>0</v>
      </c>
      <c r="Q57" s="28"/>
      <c r="R57" s="27">
        <f t="shared" si="18"/>
        <v>168780120</v>
      </c>
      <c r="S57" s="27">
        <f t="shared" si="18"/>
        <v>125276650.31999998</v>
      </c>
      <c r="T57" s="29">
        <f>+R57-S57</f>
        <v>43503469.680000022</v>
      </c>
      <c r="U57" s="32">
        <f t="shared" si="5"/>
        <v>0.74224766708306633</v>
      </c>
    </row>
    <row r="58" spans="2:21" ht="16.5">
      <c r="B58" s="33"/>
      <c r="C58" s="25"/>
      <c r="D58" s="25"/>
      <c r="E58" s="44" t="s">
        <v>57</v>
      </c>
      <c r="F58" s="27">
        <f>+[1]january!F58+[1]february!F58+[1]march!F58+[1]april!F58+[1]may!F58+[1]june!F58+[1]july!F58+[1]august!F58+[1]september!F58+'[1]october '!F58+[1]november!F58+[1]december!F58</f>
        <v>55640141</v>
      </c>
      <c r="G58" s="27">
        <f>+[1]january!G58+[1]february!G58+[1]march!G58+[1]april!G58+[1]may!G58+[1]june!G58+[1]july!G58+[1]august!G58+[1]september!G58+'[1]october '!G58+[1]november!G58+[1]december!G58</f>
        <v>55634244.490267895</v>
      </c>
      <c r="H58" s="27">
        <f t="shared" si="15"/>
        <v>5896.5097321048379</v>
      </c>
      <c r="I58" s="28"/>
      <c r="J58" s="27">
        <f>+[1]january!J58+[1]february!J58+[1]march!J58+[1]april!J58+[1]may!J58+[1]june!J58+[1]july!J58+[1]august!J58+[1]september!J58+'[1]october '!J58+[1]november!J58+[1]december!J58</f>
        <v>0</v>
      </c>
      <c r="K58" s="27">
        <f>+[1]january!K58+[1]february!K58+[1]march!K58+[1]april!K58+[1]may!K58+[1]june!K58+[1]july!K58+[1]august!K58+[1]september!K58+'[1]october '!K58+[1]november!K58+[1]december!K58</f>
        <v>0</v>
      </c>
      <c r="L58" s="27">
        <f t="shared" si="16"/>
        <v>0</v>
      </c>
      <c r="M58" s="27"/>
      <c r="N58" s="27">
        <f>+[1]january!N58+[1]february!N58+[1]march!N58+[1]april!N58+[1]may!N58+[1]june!N58+[1]july!N58+[1]august!N58+[1]september!N58+'[1]october '!N58+[1]november!N58+[1]december!N58</f>
        <v>19973648</v>
      </c>
      <c r="O58" s="27">
        <f>+[1]january!O58+[1]february!O58+[1]march!O58+[1]april!O58+[1]may!O58+[1]june!O58+[1]july!O58+[1]august!O58+[1]september!O58+'[1]october '!O58+[1]november!O58+[1]december!O58</f>
        <v>19973647.999999996</v>
      </c>
      <c r="P58" s="27">
        <f t="shared" si="17"/>
        <v>0</v>
      </c>
      <c r="Q58" s="28"/>
      <c r="R58" s="27">
        <f t="shared" si="18"/>
        <v>75613789</v>
      </c>
      <c r="S58" s="27">
        <f t="shared" si="18"/>
        <v>75607892.490267888</v>
      </c>
      <c r="T58" s="29">
        <f>+R58-S58</f>
        <v>5896.5097321122885</v>
      </c>
      <c r="U58" s="32">
        <f t="shared" si="5"/>
        <v>0.99992201806297376</v>
      </c>
    </row>
    <row r="59" spans="2:21" ht="33">
      <c r="B59" s="33"/>
      <c r="C59" s="25"/>
      <c r="D59" s="25"/>
      <c r="E59" s="38" t="s">
        <v>58</v>
      </c>
      <c r="F59" s="27">
        <f>+[1]january!F59+[1]february!F59+[1]march!F59+[1]april!F59+[1]may!F59+[1]june!F59+[1]july!F59+[1]august!F59+[1]september!F59+'[1]october '!F59+[1]november!F59+[1]december!F59</f>
        <v>78528139</v>
      </c>
      <c r="G59" s="27">
        <f>+[1]january!G59+[1]february!G59+[1]march!G59+[1]april!G59+[1]may!G59+[1]june!G59+[1]july!G59+[1]august!G59+[1]september!G59+'[1]october '!G59+[1]november!G59+[1]december!G59</f>
        <v>78528139</v>
      </c>
      <c r="H59" s="27">
        <f t="shared" si="15"/>
        <v>0</v>
      </c>
      <c r="I59" s="28"/>
      <c r="J59" s="27">
        <f>+[1]january!J59+[1]february!J59+[1]march!J59+[1]april!J59+[1]may!J59+[1]june!J59+[1]july!J59+[1]august!J59+[1]september!J59+'[1]october '!J59+[1]november!J59+[1]december!J59</f>
        <v>0</v>
      </c>
      <c r="K59" s="27">
        <f>+[1]january!K59+[1]february!K59+[1]march!K59+[1]april!K59+[1]may!K59+[1]june!K59+[1]july!K59+[1]august!K59+[1]september!K59+'[1]october '!K59+[1]november!K59+[1]december!K59</f>
        <v>0</v>
      </c>
      <c r="L59" s="27">
        <f t="shared" si="16"/>
        <v>0</v>
      </c>
      <c r="M59" s="27"/>
      <c r="N59" s="27">
        <f>+[1]january!N59+[1]february!N59+[1]march!N59+[1]april!N59+[1]may!N59+[1]june!N59+[1]july!N59+[1]august!N59+[1]september!N59+'[1]october '!N59+[1]november!N59+[1]december!N59</f>
        <v>0</v>
      </c>
      <c r="O59" s="27">
        <f>+[1]january!O59+[1]february!O59+[1]march!O59+[1]april!O59+[1]may!O59+[1]june!O59+[1]july!O59+[1]august!O59+[1]september!O59+'[1]october '!O59+[1]november!O59+[1]december!O59</f>
        <v>0</v>
      </c>
      <c r="P59" s="27">
        <f t="shared" si="17"/>
        <v>0</v>
      </c>
      <c r="Q59" s="28"/>
      <c r="R59" s="27">
        <f t="shared" si="18"/>
        <v>78528139</v>
      </c>
      <c r="S59" s="27">
        <f t="shared" si="18"/>
        <v>78528139</v>
      </c>
      <c r="T59" s="29">
        <f>+R59-S59</f>
        <v>0</v>
      </c>
      <c r="U59" s="32">
        <f t="shared" si="5"/>
        <v>1</v>
      </c>
    </row>
    <row r="60" spans="2:21" ht="16.5">
      <c r="B60" s="33"/>
      <c r="C60" s="25"/>
      <c r="D60" s="25"/>
      <c r="E60" s="38"/>
      <c r="F60" s="27">
        <f>+[1]january!F60+[1]february!F60+[1]march!F60+[1]april!F60+[1]may!F60+[1]june!F60+[1]july!F60+[1]august!F60+[1]september!F60+'[1]october '!F60+[1]november!F60+[1]december!F60</f>
        <v>0</v>
      </c>
      <c r="G60" s="27">
        <f>+[1]january!G60+[1]february!G60+[1]march!G60+[1]april!G60+[1]may!G60+[1]june!G60+[1]july!G60+[1]august!G60+[1]september!G60+'[1]october '!G60+[1]november!G60+[1]december!G60</f>
        <v>0</v>
      </c>
      <c r="H60" s="27"/>
      <c r="I60" s="28"/>
      <c r="J60" s="27">
        <f>+[1]january!J60+[1]february!J60+[1]march!J60+[1]april!J60+[1]may!J60+[1]june!J60+[1]july!J60+[1]august!J60+[1]september!J60+'[1]october '!J60+[1]november!J60+[1]december!J60</f>
        <v>0</v>
      </c>
      <c r="K60" s="27">
        <f>+[1]january!K60+[1]february!K60+[1]march!K60+[1]april!K60+[1]may!K60+[1]june!K60+[1]july!K60+[1]august!K60+[1]september!K60+'[1]october '!K60+[1]november!K60+[1]december!K60</f>
        <v>0</v>
      </c>
      <c r="L60" s="27"/>
      <c r="M60" s="27"/>
      <c r="N60" s="27">
        <f>+[1]january!N60+[1]february!N60+[1]march!N60+[1]april!N60+[1]may!N60+[1]june!N60+[1]july!N60+[1]august!N60+[1]september!N60+'[1]october '!N60+[1]november!N60+[1]december!N60</f>
        <v>0</v>
      </c>
      <c r="O60" s="27">
        <f>+[1]january!O60+[1]february!O60+[1]march!O60+[1]april!O60+[1]may!O60+[1]june!O60+[1]july!O60+[1]august!O60+[1]september!O60+'[1]october '!O60+[1]november!O60+[1]december!O60</f>
        <v>0</v>
      </c>
      <c r="P60" s="27"/>
      <c r="Q60" s="28"/>
      <c r="R60" s="27"/>
      <c r="S60" s="27"/>
      <c r="T60" s="29"/>
      <c r="U60" s="32"/>
    </row>
    <row r="61" spans="2:21" ht="16.5">
      <c r="B61" s="33"/>
      <c r="C61" s="37" t="s">
        <v>59</v>
      </c>
      <c r="D61" s="37"/>
      <c r="E61" s="25"/>
      <c r="F61" s="27">
        <f>+[1]january!F61+[1]february!F61+[1]march!F61+[1]april!F61+[1]may!F61+[1]june!F61+[1]july!F61+[1]august!F61+[1]september!F61+'[1]october '!F61+[1]november!F61+[1]december!F61</f>
        <v>0</v>
      </c>
      <c r="G61" s="27">
        <f>+[1]january!G61+[1]february!G61+[1]march!G61+[1]april!G61+[1]may!G61+[1]june!G61+[1]july!G61+[1]august!G61+[1]september!G61+'[1]october '!G61+[1]november!G61+[1]december!G61</f>
        <v>0</v>
      </c>
      <c r="H61" s="27"/>
      <c r="I61" s="28"/>
      <c r="J61" s="27">
        <f>+[1]january!J61+[1]february!J61+[1]march!J61+[1]april!J61+[1]may!J61+[1]june!J61+[1]july!J61+[1]august!J61+[1]september!J61+'[1]october '!J61+[1]november!J61+[1]december!J61</f>
        <v>0</v>
      </c>
      <c r="K61" s="27">
        <f>+[1]january!K61+[1]february!K61+[1]march!K61+[1]april!K61+[1]may!K61+[1]june!K61+[1]july!K61+[1]august!K61+[1]september!K61+'[1]october '!K61+[1]november!K61+[1]december!K61</f>
        <v>0</v>
      </c>
      <c r="L61" s="27"/>
      <c r="M61" s="27"/>
      <c r="N61" s="27">
        <f>+[1]january!N61+[1]february!N61+[1]march!N61+[1]april!N61+[1]may!N61+[1]june!N61+[1]july!N61+[1]august!N61+[1]september!N61+'[1]october '!N61+[1]november!N61+[1]december!N61</f>
        <v>0</v>
      </c>
      <c r="O61" s="27">
        <f>+[1]january!O61+[1]february!O61+[1]march!O61+[1]april!O61+[1]may!O61+[1]june!O61+[1]july!O61+[1]august!O61+[1]september!O61+'[1]october '!O61+[1]november!O61+[1]december!O61</f>
        <v>0</v>
      </c>
      <c r="P61" s="27"/>
      <c r="Q61" s="28"/>
      <c r="R61" s="27"/>
      <c r="S61" s="27"/>
      <c r="T61" s="29"/>
      <c r="U61" s="32"/>
    </row>
    <row r="62" spans="2:21" ht="16.5">
      <c r="B62" s="33"/>
      <c r="C62" s="37"/>
      <c r="D62" s="37"/>
      <c r="E62" s="25" t="s">
        <v>60</v>
      </c>
      <c r="F62" s="27">
        <f>+[1]january!F62+[1]february!F62+[1]march!F62+[1]april!F62+[1]may!F62+[1]june!F62+[1]july!F62+[1]august!F62+[1]september!F62+'[1]october '!F62+[1]november!F62+[1]december!F62</f>
        <v>754768165</v>
      </c>
      <c r="G62" s="27">
        <f>+[1]january!G62+[1]february!G62+[1]march!G62+[1]april!G62+[1]may!G62+[1]june!G62+[1]july!G62+[1]august!G62+[1]september!G62+'[1]october '!G62+[1]november!G62+[1]december!G62</f>
        <v>753466801.98000002</v>
      </c>
      <c r="H62" s="27">
        <f>+F62-G62</f>
        <v>1301363.0199999809</v>
      </c>
      <c r="I62" s="28"/>
      <c r="J62" s="27">
        <f>+[1]january!J62+[1]february!J62+[1]march!J62+[1]april!J62+[1]may!J62+[1]june!J62+[1]july!J62+[1]august!J62+[1]september!J62+'[1]october '!J62+[1]november!J62+[1]december!J62</f>
        <v>0</v>
      </c>
      <c r="K62" s="27">
        <f>+[1]january!K62+[1]february!K62+[1]march!K62+[1]april!K62+[1]may!K62+[1]june!K62+[1]july!K62+[1]august!K62+[1]september!K62+'[1]october '!K62+[1]november!K62+[1]december!K62</f>
        <v>0</v>
      </c>
      <c r="L62" s="27">
        <f>+J62-K62</f>
        <v>0</v>
      </c>
      <c r="M62" s="27"/>
      <c r="N62" s="27">
        <f>+[1]january!N62+[1]february!N62+[1]march!N62+[1]april!N62+[1]may!N62+[1]june!N62+[1]july!N62+[1]august!N62+[1]september!N62+'[1]october '!N62+[1]november!N62+[1]december!N62</f>
        <v>0</v>
      </c>
      <c r="O62" s="27">
        <f>+[1]january!O62+[1]february!O62+[1]march!O62+[1]april!O62+[1]may!O62+[1]june!O62+[1]july!O62+[1]august!O62+[1]september!O62+'[1]october '!O62+[1]november!O62+[1]december!O62</f>
        <v>0</v>
      </c>
      <c r="P62" s="27">
        <f>+N62-O62</f>
        <v>0</v>
      </c>
      <c r="Q62" s="28"/>
      <c r="R62" s="27">
        <f t="shared" ref="R62:S65" si="19">+F62+J62+N62</f>
        <v>754768165</v>
      </c>
      <c r="S62" s="27">
        <f t="shared" si="19"/>
        <v>753466801.98000002</v>
      </c>
      <c r="T62" s="29">
        <f>+R62-S62</f>
        <v>1301363.0199999809</v>
      </c>
      <c r="U62" s="32">
        <f t="shared" si="5"/>
        <v>0.998275810930632</v>
      </c>
    </row>
    <row r="63" spans="2:21" ht="49.5">
      <c r="B63" s="33"/>
      <c r="C63" s="25"/>
      <c r="D63" s="25"/>
      <c r="E63" s="38" t="s">
        <v>61</v>
      </c>
      <c r="F63" s="27">
        <f>+[1]january!F63+[1]february!F63+[1]march!F63+[1]april!F63+[1]may!F63+[1]june!F63+[1]july!F63+[1]august!F63+[1]september!F63+'[1]october '!F63+[1]november!F63+[1]december!F63</f>
        <v>264080478</v>
      </c>
      <c r="G63" s="27">
        <f>+[1]january!G63+[1]february!G63+[1]march!G63+[1]april!G63+[1]may!G63+[1]june!G63+[1]july!G63+[1]august!G63+[1]september!G63+'[1]october '!G63+[1]november!G63+[1]december!G63</f>
        <v>264080001.73000002</v>
      </c>
      <c r="H63" s="27">
        <f>+F63-G63</f>
        <v>476.26999998092651</v>
      </c>
      <c r="I63" s="28"/>
      <c r="J63" s="27">
        <f>+[1]january!J63+[1]february!J63+[1]march!J63+[1]april!J63+[1]may!J63+[1]june!J63+[1]july!J63+[1]august!J63+[1]september!J63+'[1]october '!J63+[1]november!J63+[1]december!J63</f>
        <v>2075987.62</v>
      </c>
      <c r="K63" s="27">
        <f>+[1]january!K63+[1]february!K63+[1]march!K63+[1]april!K63+[1]may!K63+[1]june!K63+[1]july!K63+[1]august!K63+[1]september!K63+'[1]october '!K63+[1]november!K63+[1]december!K63</f>
        <v>2075987.62</v>
      </c>
      <c r="L63" s="27">
        <f>+J63-K63</f>
        <v>0</v>
      </c>
      <c r="M63" s="27"/>
      <c r="N63" s="27">
        <f>+[1]january!N63+[1]february!N63+[1]march!N63+[1]april!N63+[1]may!N63+[1]june!N63+[1]july!N63+[1]august!N63+[1]september!N63+'[1]october '!N63+[1]november!N63+[1]december!N63</f>
        <v>4893788.0999999996</v>
      </c>
      <c r="O63" s="27">
        <f>+[1]january!O63+[1]february!O63+[1]march!O63+[1]april!O63+[1]may!O63+[1]june!O63+[1]july!O63+[1]august!O63+[1]september!O63+'[1]october '!O63+[1]november!O63+[1]december!O63</f>
        <v>4656225.47</v>
      </c>
      <c r="P63" s="27">
        <f>+N63-O63</f>
        <v>237562.62999999989</v>
      </c>
      <c r="Q63" s="28"/>
      <c r="R63" s="27">
        <f t="shared" si="19"/>
        <v>271050253.72000003</v>
      </c>
      <c r="S63" s="27">
        <f t="shared" si="19"/>
        <v>270812214.82000005</v>
      </c>
      <c r="T63" s="29">
        <f>+R63-S63</f>
        <v>238038.89999997616</v>
      </c>
      <c r="U63" s="32">
        <f t="shared" si="5"/>
        <v>0.99912179052875605</v>
      </c>
    </row>
    <row r="64" spans="2:21" ht="33">
      <c r="B64" s="33"/>
      <c r="C64" s="25"/>
      <c r="D64" s="25"/>
      <c r="E64" s="39" t="s">
        <v>62</v>
      </c>
      <c r="F64" s="27">
        <f>+[1]january!F64+[1]february!F64+[1]march!F64+[1]april!F64+[1]may!F64+[1]june!F64+[1]july!F64+[1]august!F64+[1]september!F64+'[1]october '!F64+[1]november!F64+[1]december!F64</f>
        <v>520259339</v>
      </c>
      <c r="G64" s="27">
        <f>+[1]january!G64+[1]february!G64+[1]march!G64+[1]april!G64+[1]may!G64+[1]june!G64+[1]july!G64+[1]august!G64+[1]september!G64+'[1]october '!G64+[1]november!G64+[1]december!G64</f>
        <v>494963703.57999998</v>
      </c>
      <c r="H64" s="27">
        <f>+F64-G64</f>
        <v>25295635.420000017</v>
      </c>
      <c r="I64" s="28"/>
      <c r="J64" s="27">
        <f>+[1]january!J64+[1]february!J64+[1]march!J64+[1]april!J64+[1]may!J64+[1]june!J64+[1]july!J64+[1]august!J64+[1]september!J64+'[1]october '!J64+[1]november!J64+[1]december!J64</f>
        <v>7467000</v>
      </c>
      <c r="K64" s="27">
        <f>+[1]january!K64+[1]february!K64+[1]march!K64+[1]april!K64+[1]may!K64+[1]june!K64+[1]july!K64+[1]august!K64+[1]september!K64+'[1]october '!K64+[1]november!K64+[1]december!K64</f>
        <v>7467000</v>
      </c>
      <c r="L64" s="27">
        <f>+J64-K64</f>
        <v>0</v>
      </c>
      <c r="M64" s="27"/>
      <c r="N64" s="27">
        <f>+[1]january!N64+[1]february!N64+[1]march!N64+[1]april!N64+[1]may!N64+[1]june!N64+[1]july!N64+[1]august!N64+[1]september!N64+'[1]october '!N64+[1]november!N64+[1]december!N64</f>
        <v>3429741</v>
      </c>
      <c r="O64" s="27">
        <f>+[1]january!O64+[1]february!O64+[1]march!O64+[1]april!O64+[1]may!O64+[1]june!O64+[1]july!O64+[1]august!O64+[1]september!O64+'[1]october '!O64+[1]november!O64+[1]december!O64</f>
        <v>3429740.25</v>
      </c>
      <c r="P64" s="27">
        <f>+N64-O64</f>
        <v>0.75</v>
      </c>
      <c r="Q64" s="28"/>
      <c r="R64" s="27">
        <f t="shared" si="19"/>
        <v>531156080</v>
      </c>
      <c r="S64" s="27">
        <f t="shared" si="19"/>
        <v>505860443.82999998</v>
      </c>
      <c r="T64" s="29">
        <f>+R64-S64</f>
        <v>25295636.170000017</v>
      </c>
      <c r="U64" s="32">
        <f t="shared" si="5"/>
        <v>0.95237626542842169</v>
      </c>
    </row>
    <row r="65" spans="2:21" ht="49.5">
      <c r="B65" s="33"/>
      <c r="C65" s="25"/>
      <c r="D65" s="25"/>
      <c r="E65" s="38" t="s">
        <v>63</v>
      </c>
      <c r="F65" s="27">
        <f>+[1]january!F65+[1]february!F65+[1]march!F65+[1]april!F65+[1]may!F65+[1]june!F65+[1]july!F65+[1]august!F65+[1]september!F65+'[1]october '!F65+[1]november!F65+[1]december!F65</f>
        <v>279495339</v>
      </c>
      <c r="G65" s="27">
        <f>+[1]january!G65+[1]february!G65+[1]march!G65+[1]april!G65+[1]may!G65+[1]june!G65+[1]july!G65+[1]august!G65+[1]september!G65+'[1]october '!G65+[1]november!G65+[1]december!G65</f>
        <v>279386359.97000003</v>
      </c>
      <c r="H65" s="27">
        <f>+F65-G65</f>
        <v>108979.02999997139</v>
      </c>
      <c r="I65" s="28"/>
      <c r="J65" s="27">
        <f>+[1]january!J65+[1]february!J65+[1]march!J65+[1]april!J65+[1]may!J65+[1]june!J65+[1]july!J65+[1]august!J65+[1]september!J65+'[1]october '!J65+[1]november!J65+[1]december!J65</f>
        <v>951996.9</v>
      </c>
      <c r="K65" s="27">
        <f>+[1]january!K65+[1]february!K65+[1]march!K65+[1]april!K65+[1]may!K65+[1]june!K65+[1]july!K65+[1]august!K65+[1]september!K65+'[1]october '!K65+[1]november!K65+[1]december!K65</f>
        <v>951996.9</v>
      </c>
      <c r="L65" s="27">
        <f>+J65-K65</f>
        <v>0</v>
      </c>
      <c r="M65" s="27"/>
      <c r="N65" s="27">
        <f>+[1]january!N65+[1]february!N65+[1]march!N65+[1]april!N65+[1]may!N65+[1]june!N65+[1]july!N65+[1]august!N65+[1]september!N65+'[1]october '!N65+[1]november!N65+[1]december!N65</f>
        <v>76579415</v>
      </c>
      <c r="O65" s="27">
        <f>+[1]january!O65+[1]february!O65+[1]march!O65+[1]april!O65+[1]may!O65+[1]june!O65+[1]july!O65+[1]august!O65+[1]september!O65+'[1]october '!O65+[1]november!O65+[1]december!O65</f>
        <v>76576743.199999988</v>
      </c>
      <c r="P65" s="27">
        <f>+N65-O65</f>
        <v>2671.8000000119209</v>
      </c>
      <c r="Q65" s="28"/>
      <c r="R65" s="27">
        <f t="shared" si="19"/>
        <v>357026750.89999998</v>
      </c>
      <c r="S65" s="27">
        <f t="shared" si="19"/>
        <v>356915100.06999999</v>
      </c>
      <c r="T65" s="29">
        <f>+R65-S65</f>
        <v>111650.82999998331</v>
      </c>
      <c r="U65" s="32">
        <f t="shared" si="5"/>
        <v>0.99968727601021901</v>
      </c>
    </row>
    <row r="66" spans="2:21" ht="16.5">
      <c r="B66" s="33"/>
      <c r="C66" s="25"/>
      <c r="D66" s="25"/>
      <c r="E66" s="38"/>
      <c r="F66" s="27">
        <f>+[1]january!F66+[1]february!F66+[1]march!F66+[1]april!F66+[1]may!F66+[1]june!F66+[1]july!F66+[1]august!F66+[1]september!F66+'[1]october '!F66+[1]november!F66+[1]december!F66</f>
        <v>0</v>
      </c>
      <c r="G66" s="27">
        <f>+[1]january!G66+[1]february!G66+[1]march!G66+[1]april!G66+[1]may!G66+[1]june!G66+[1]july!G66+[1]august!G66+[1]september!G66+'[1]october '!G66+[1]november!G66+[1]december!G66</f>
        <v>0</v>
      </c>
      <c r="H66" s="27"/>
      <c r="I66" s="28"/>
      <c r="J66" s="27">
        <f>+[1]january!J66+[1]february!J66+[1]march!J66+[1]april!J66+[1]may!J66+[1]june!J66+[1]july!J66+[1]august!J66+[1]september!J66+'[1]october '!J66+[1]november!J66+[1]december!J66</f>
        <v>0</v>
      </c>
      <c r="K66" s="27">
        <f>+[1]january!K66+[1]february!K66+[1]march!K66+[1]april!K66+[1]may!K66+[1]june!K66+[1]july!K66+[1]august!K66+[1]september!K66+'[1]october '!K66+[1]november!K66+[1]december!K66</f>
        <v>0</v>
      </c>
      <c r="L66" s="27"/>
      <c r="M66" s="27"/>
      <c r="N66" s="27">
        <f>+[1]january!N66+[1]february!N66+[1]march!N66+[1]april!N66+[1]may!N66+[1]june!N66+[1]july!N66+[1]august!N66+[1]september!N66+'[1]october '!N66+[1]november!N66+[1]december!N66</f>
        <v>0</v>
      </c>
      <c r="O66" s="27">
        <f>+[1]january!O66+[1]february!O66+[1]march!O66+[1]april!O66+[1]may!O66+[1]june!O66+[1]july!O66+[1]august!O66+[1]september!O66+'[1]october '!O66+[1]november!O66+[1]december!O66</f>
        <v>0</v>
      </c>
      <c r="P66" s="27"/>
      <c r="Q66" s="28"/>
      <c r="R66" s="27"/>
      <c r="S66" s="27"/>
      <c r="T66" s="29"/>
      <c r="U66" s="32"/>
    </row>
    <row r="67" spans="2:21" ht="16.5">
      <c r="B67" s="33"/>
      <c r="C67" s="37" t="s">
        <v>64</v>
      </c>
      <c r="D67" s="37"/>
      <c r="E67" s="25"/>
      <c r="F67" s="27">
        <f>+[1]january!F67+[1]february!F67+[1]march!F67+[1]april!F67+[1]may!F67+[1]june!F67+[1]july!F67+[1]august!F67+[1]september!F67+'[1]october '!F67+[1]november!F67+[1]december!F67</f>
        <v>0</v>
      </c>
      <c r="G67" s="27">
        <f>+[1]january!G67+[1]february!G67+[1]march!G67+[1]april!G67+[1]may!G67+[1]june!G67+[1]july!G67+[1]august!G67+[1]september!G67+'[1]october '!G67+[1]november!G67+[1]december!G67</f>
        <v>0</v>
      </c>
      <c r="H67" s="27"/>
      <c r="I67" s="28"/>
      <c r="J67" s="27">
        <f>+[1]january!J67+[1]february!J67+[1]march!J67+[1]april!J67+[1]may!J67+[1]june!J67+[1]july!J67+[1]august!J67+[1]september!J67+'[1]october '!J67+[1]november!J67+[1]december!J67</f>
        <v>0</v>
      </c>
      <c r="K67" s="27">
        <f>+[1]january!K67+[1]february!K67+[1]march!K67+[1]april!K67+[1]may!K67+[1]june!K67+[1]july!K67+[1]august!K67+[1]september!K67+'[1]october '!K67+[1]november!K67+[1]december!K67</f>
        <v>0</v>
      </c>
      <c r="L67" s="27"/>
      <c r="M67" s="27"/>
      <c r="N67" s="27">
        <f>+[1]january!N67+[1]february!N67+[1]march!N67+[1]april!N67+[1]may!N67+[1]june!N67+[1]july!N67+[1]august!N67+[1]september!N67+'[1]october '!N67+[1]november!N67+[1]december!N67</f>
        <v>0</v>
      </c>
      <c r="O67" s="27">
        <f>+[1]january!O67+[1]february!O67+[1]march!O67+[1]april!O67+[1]may!O67+[1]june!O67+[1]july!O67+[1]august!O67+[1]september!O67+'[1]october '!O67+[1]november!O67+[1]december!O67</f>
        <v>0</v>
      </c>
      <c r="P67" s="27"/>
      <c r="Q67" s="28"/>
      <c r="R67" s="27"/>
      <c r="S67" s="27"/>
      <c r="T67" s="29"/>
      <c r="U67" s="32"/>
    </row>
    <row r="68" spans="2:21" ht="16.5">
      <c r="B68" s="33"/>
      <c r="C68" s="37"/>
      <c r="D68" s="37"/>
      <c r="E68" s="25" t="s">
        <v>65</v>
      </c>
      <c r="F68" s="27">
        <f>+[1]january!F68+[1]february!F68+[1]march!F68+[1]april!F68+[1]may!F68+[1]june!F68+[1]july!F68+[1]august!F68+[1]september!F68+'[1]october '!F68+[1]november!F68+[1]december!F68</f>
        <v>759561794</v>
      </c>
      <c r="G68" s="27">
        <f>+[1]january!G68+[1]february!G68+[1]march!G68+[1]april!G68+[1]may!G68+[1]june!G68+[1]july!G68+[1]august!G68+[1]september!G68+'[1]october '!G68+[1]november!G68+[1]december!G68</f>
        <v>625225476.77999997</v>
      </c>
      <c r="H68" s="27">
        <f>+F68-G68</f>
        <v>134336317.22000003</v>
      </c>
      <c r="I68" s="28"/>
      <c r="J68" s="27">
        <f>+[1]january!J68+[1]february!J68+[1]march!J68+[1]april!J68+[1]may!J68+[1]june!J68+[1]july!J68+[1]august!J68+[1]september!J68+'[1]october '!J68+[1]november!J68+[1]december!J68</f>
        <v>2054477</v>
      </c>
      <c r="K68" s="27">
        <f>+[1]january!K68+[1]february!K68+[1]march!K68+[1]april!K68+[1]may!K68+[1]june!K68+[1]july!K68+[1]august!K68+[1]september!K68+'[1]october '!K68+[1]november!K68+[1]december!K68</f>
        <v>1134670.3700000001</v>
      </c>
      <c r="L68" s="27">
        <f>+J68-K68</f>
        <v>919806.62999999989</v>
      </c>
      <c r="M68" s="27"/>
      <c r="N68" s="27">
        <f>+[1]january!N68+[1]february!N68+[1]march!N68+[1]april!N68+[1]may!N68+[1]june!N68+[1]july!N68+[1]august!N68+[1]september!N68+'[1]october '!N68+[1]november!N68+[1]december!N68</f>
        <v>985751</v>
      </c>
      <c r="O68" s="27">
        <f>+[1]january!O68+[1]february!O68+[1]march!O68+[1]april!O68+[1]may!O68+[1]june!O68+[1]july!O68+[1]august!O68+[1]september!O68+'[1]october '!O68+[1]november!O68+[1]december!O68</f>
        <v>985749.42</v>
      </c>
      <c r="P68" s="27">
        <f>+N68-O68</f>
        <v>1.5799999999580905</v>
      </c>
      <c r="Q68" s="28"/>
      <c r="R68" s="27">
        <f t="shared" ref="R68:S72" si="20">+F68+J68+N68</f>
        <v>762602022</v>
      </c>
      <c r="S68" s="27">
        <f t="shared" si="20"/>
        <v>627345896.56999993</v>
      </c>
      <c r="T68" s="29">
        <f>+R68-S68</f>
        <v>135256125.43000007</v>
      </c>
      <c r="U68" s="32">
        <f t="shared" si="5"/>
        <v>0.82263864830140709</v>
      </c>
    </row>
    <row r="69" spans="2:21" ht="33">
      <c r="B69" s="33"/>
      <c r="C69" s="25"/>
      <c r="D69" s="25"/>
      <c r="E69" s="38" t="s">
        <v>66</v>
      </c>
      <c r="F69" s="27">
        <f>+[1]january!F69+[1]february!F69+[1]march!F69+[1]april!F69+[1]may!F69+[1]june!F69+[1]july!F69+[1]august!F69+[1]september!F69+'[1]october '!F69+[1]november!F69+[1]december!F69</f>
        <v>441796224</v>
      </c>
      <c r="G69" s="27">
        <f>+[1]january!G69+[1]february!G69+[1]march!G69+[1]april!G69+[1]may!G69+[1]june!G69+[1]july!G69+[1]august!G69+[1]september!G69+'[1]october '!G69+[1]november!G69+[1]december!G69</f>
        <v>441741689.54000002</v>
      </c>
      <c r="H69" s="27">
        <f>+F69-G69</f>
        <v>54534.459999978542</v>
      </c>
      <c r="I69" s="28"/>
      <c r="J69" s="27">
        <f>+[1]january!J69+[1]february!J69+[1]march!J69+[1]april!J69+[1]may!J69+[1]june!J69+[1]july!J69+[1]august!J69+[1]september!J69+'[1]october '!J69+[1]november!J69+[1]december!J69</f>
        <v>0</v>
      </c>
      <c r="K69" s="27">
        <f>+[1]january!K69+[1]february!K69+[1]march!K69+[1]april!K69+[1]may!K69+[1]june!K69+[1]july!K69+[1]august!K69+[1]september!K69+'[1]october '!K69+[1]november!K69+[1]december!K69</f>
        <v>0</v>
      </c>
      <c r="L69" s="27">
        <f>+J69-K69</f>
        <v>0</v>
      </c>
      <c r="M69" s="27"/>
      <c r="N69" s="27">
        <f>+[1]january!N69+[1]february!N69+[1]march!N69+[1]april!N69+[1]may!N69+[1]june!N69+[1]july!N69+[1]august!N69+[1]september!N69+'[1]october '!N69+[1]november!N69+[1]december!N69</f>
        <v>500134</v>
      </c>
      <c r="O69" s="27">
        <f>+[1]january!O69+[1]february!O69+[1]march!O69+[1]april!O69+[1]may!O69+[1]june!O69+[1]july!O69+[1]august!O69+[1]september!O69+'[1]october '!O69+[1]november!O69+[1]december!O69</f>
        <v>497783.3</v>
      </c>
      <c r="P69" s="27">
        <f>+N69-O69</f>
        <v>2350.7000000000116</v>
      </c>
      <c r="Q69" s="28"/>
      <c r="R69" s="27">
        <f t="shared" si="20"/>
        <v>442296358</v>
      </c>
      <c r="S69" s="27">
        <f t="shared" si="20"/>
        <v>442239472.84000003</v>
      </c>
      <c r="T69" s="29">
        <f>+R69-S69</f>
        <v>56885.159999966621</v>
      </c>
      <c r="U69" s="32">
        <f t="shared" si="5"/>
        <v>0.99987138677727938</v>
      </c>
    </row>
    <row r="70" spans="2:21" ht="33">
      <c r="B70" s="33"/>
      <c r="C70" s="25"/>
      <c r="D70" s="25"/>
      <c r="E70" s="38" t="s">
        <v>67</v>
      </c>
      <c r="F70" s="27">
        <f>+[1]january!F70+[1]february!F70+[1]march!F70+[1]april!F70+[1]may!F70+[1]june!F70+[1]july!F70+[1]august!F70+[1]september!F70+'[1]october '!F70+[1]november!F70+[1]december!F70</f>
        <v>205724216.5</v>
      </c>
      <c r="G70" s="27">
        <f>+[1]january!G70+[1]february!G70+[1]march!G70+[1]april!G70+[1]may!G70+[1]june!G70+[1]july!G70+[1]august!G70+[1]september!G70+'[1]october '!G70+[1]november!G70+[1]december!G70</f>
        <v>204318888.33000001</v>
      </c>
      <c r="H70" s="27">
        <f>+F70-G70</f>
        <v>1405328.1699999869</v>
      </c>
      <c r="I70" s="28"/>
      <c r="J70" s="27">
        <f>+[1]january!J70+[1]february!J70+[1]march!J70+[1]april!J70+[1]may!J70+[1]june!J70+[1]july!J70+[1]august!J70+[1]september!J70+'[1]october '!J70+[1]november!J70+[1]december!J70</f>
        <v>0</v>
      </c>
      <c r="K70" s="27">
        <f>+[1]january!K70+[1]february!K70+[1]march!K70+[1]april!K70+[1]may!K70+[1]june!K70+[1]july!K70+[1]august!K70+[1]september!K70+'[1]october '!K70+[1]november!K70+[1]december!K70</f>
        <v>0</v>
      </c>
      <c r="L70" s="27">
        <f>+J70-K70</f>
        <v>0</v>
      </c>
      <c r="M70" s="27"/>
      <c r="N70" s="27">
        <f>+[1]january!N70+[1]february!N70+[1]march!N70+[1]april!N70+[1]may!N70+[1]june!N70+[1]july!N70+[1]august!N70+[1]september!N70+'[1]october '!N70+[1]november!N70+[1]december!N70</f>
        <v>1474728</v>
      </c>
      <c r="O70" s="27">
        <f>+[1]january!O70+[1]february!O70+[1]march!O70+[1]april!O70+[1]may!O70+[1]june!O70+[1]july!O70+[1]august!O70+[1]september!O70+'[1]october '!O70+[1]november!O70+[1]december!O70</f>
        <v>1474722.5300000003</v>
      </c>
      <c r="P70" s="27">
        <f>+N70-O70</f>
        <v>5.4699999997392297</v>
      </c>
      <c r="Q70" s="28"/>
      <c r="R70" s="27">
        <f t="shared" si="20"/>
        <v>207198944.5</v>
      </c>
      <c r="S70" s="27">
        <f t="shared" si="20"/>
        <v>205793610.86000001</v>
      </c>
      <c r="T70" s="29">
        <f>+R70-S70</f>
        <v>1405333.6399999857</v>
      </c>
      <c r="U70" s="32">
        <f t="shared" si="5"/>
        <v>0.99321746718647019</v>
      </c>
    </row>
    <row r="71" spans="2:21" ht="33">
      <c r="B71" s="33"/>
      <c r="C71" s="25"/>
      <c r="D71" s="25"/>
      <c r="E71" s="39" t="s">
        <v>68</v>
      </c>
      <c r="F71" s="27">
        <f>+[1]january!F71+[1]february!F71+[1]march!F71+[1]april!F71+[1]may!F71+[1]june!F71+[1]july!F71+[1]august!F71+[1]september!F71+'[1]october '!F71+[1]november!F71+[1]december!F71</f>
        <v>153109105</v>
      </c>
      <c r="G71" s="27">
        <f>+[1]january!G71+[1]february!G71+[1]march!G71+[1]april!G71+[1]may!G71+[1]june!G71+[1]july!G71+[1]august!G71+[1]september!G71+'[1]october '!G71+[1]november!G71+[1]december!G71</f>
        <v>128026219.41</v>
      </c>
      <c r="H71" s="27">
        <f>+F71-G71</f>
        <v>25082885.590000004</v>
      </c>
      <c r="I71" s="28"/>
      <c r="J71" s="27">
        <f>+[1]january!J71+[1]february!J71+[1]march!J71+[1]april!J71+[1]may!J71+[1]june!J71+[1]july!J71+[1]august!J71+[1]september!J71+'[1]october '!J71+[1]november!J71+[1]december!J71</f>
        <v>1000000</v>
      </c>
      <c r="K71" s="27">
        <f>+[1]january!K71+[1]february!K71+[1]march!K71+[1]april!K71+[1]may!K71+[1]june!K71+[1]july!K71+[1]august!K71+[1]september!K71+'[1]october '!K71+[1]november!K71+[1]december!K71</f>
        <v>141844.28</v>
      </c>
      <c r="L71" s="27">
        <f>+J71-K71</f>
        <v>858155.72</v>
      </c>
      <c r="M71" s="27"/>
      <c r="N71" s="27">
        <f>+[1]january!N71+[1]february!N71+[1]march!N71+[1]april!N71+[1]may!N71+[1]june!N71+[1]july!N71+[1]august!N71+[1]september!N71+'[1]october '!N71+[1]november!N71+[1]december!N71</f>
        <v>0</v>
      </c>
      <c r="O71" s="27">
        <f>+[1]january!O71+[1]february!O71+[1]march!O71+[1]april!O71+[1]may!O71+[1]june!O71+[1]july!O71+[1]august!O71+[1]september!O71+'[1]october '!O71+[1]november!O71+[1]december!O71</f>
        <v>0</v>
      </c>
      <c r="P71" s="27">
        <f>+N71-O71</f>
        <v>0</v>
      </c>
      <c r="Q71" s="28"/>
      <c r="R71" s="27">
        <f t="shared" si="20"/>
        <v>154109105</v>
      </c>
      <c r="S71" s="27">
        <f t="shared" si="20"/>
        <v>128168063.69</v>
      </c>
      <c r="T71" s="29">
        <f>+R71-S71</f>
        <v>25941041.310000002</v>
      </c>
      <c r="U71" s="32">
        <f t="shared" si="5"/>
        <v>0.83167093657444835</v>
      </c>
    </row>
    <row r="72" spans="2:21" ht="33">
      <c r="B72" s="33"/>
      <c r="C72" s="25"/>
      <c r="D72" s="25"/>
      <c r="E72" s="54" t="s">
        <v>69</v>
      </c>
      <c r="F72" s="27">
        <f>+[1]january!F72+[1]february!F72+[1]march!F72+[1]april!F72+[1]may!F72+[1]june!F72+[1]july!F72+[1]august!F72+[1]september!F72+'[1]october '!F72+[1]november!F72+[1]december!F72</f>
        <v>66857498</v>
      </c>
      <c r="G72" s="27">
        <f>+[1]january!G72+[1]february!G72+[1]march!G72+[1]april!G72+[1]may!G72+[1]june!G72+[1]july!G72+[1]august!G72+[1]september!G72+'[1]october '!G72+[1]november!G72+[1]december!G72</f>
        <v>43753498.000000007</v>
      </c>
      <c r="H72" s="27">
        <f>+F72-G72</f>
        <v>23103999.999999993</v>
      </c>
      <c r="I72" s="28"/>
      <c r="J72" s="27">
        <f>+[1]january!J72+[1]february!J72+[1]march!J72+[1]april!J72+[1]may!J72+[1]june!J72+[1]july!J72+[1]august!J72+[1]september!J72+'[1]october '!J72+[1]november!J72+[1]december!J72</f>
        <v>0</v>
      </c>
      <c r="K72" s="27">
        <f>+[1]january!K72+[1]february!K72+[1]march!K72+[1]april!K72+[1]may!K72+[1]june!K72+[1]july!K72+[1]august!K72+[1]september!K72+'[1]october '!K72+[1]november!K72+[1]december!K72</f>
        <v>0</v>
      </c>
      <c r="L72" s="27">
        <f>+J72-K72</f>
        <v>0</v>
      </c>
      <c r="M72" s="27"/>
      <c r="N72" s="27">
        <f>+[1]january!N72+[1]february!N72+[1]march!N72+[1]april!N72+[1]may!N72+[1]june!N72+[1]july!N72+[1]august!N72+[1]september!N72+'[1]october '!N72+[1]november!N72+[1]december!N72</f>
        <v>662870</v>
      </c>
      <c r="O72" s="27">
        <f>+[1]january!O72+[1]february!O72+[1]march!O72+[1]april!O72+[1]may!O72+[1]june!O72+[1]july!O72+[1]august!O72+[1]september!O72+'[1]october '!O72+[1]november!O72+[1]december!O72</f>
        <v>662778.93000000005</v>
      </c>
      <c r="P72" s="27">
        <f>+N72-O72</f>
        <v>91.069999999948777</v>
      </c>
      <c r="Q72" s="28"/>
      <c r="R72" s="27">
        <f t="shared" si="20"/>
        <v>67520368</v>
      </c>
      <c r="S72" s="27">
        <f t="shared" si="20"/>
        <v>44416276.930000007</v>
      </c>
      <c r="T72" s="29">
        <f>+R72-S72</f>
        <v>23104091.069999993</v>
      </c>
      <c r="U72" s="32">
        <f t="shared" si="5"/>
        <v>0.65782042138751384</v>
      </c>
    </row>
    <row r="73" spans="2:21" ht="16.5">
      <c r="B73" s="33"/>
      <c r="C73" s="25"/>
      <c r="D73" s="25"/>
      <c r="E73" s="55"/>
      <c r="F73" s="27">
        <f>+[1]january!F73+[1]february!F73+[1]march!F73+[1]april!F73+[1]may!F73+[1]june!F73+[1]july!F73+[1]august!F73+[1]september!F73+'[1]october '!F73+[1]november!F73+[1]december!F73</f>
        <v>0</v>
      </c>
      <c r="G73" s="27">
        <f>+[1]january!G73+[1]february!G73+[1]march!G73+[1]april!G73+[1]may!G73+[1]june!G73+[1]july!G73+[1]august!G73+[1]september!G73+'[1]october '!G73+[1]november!G73+[1]december!G73</f>
        <v>0</v>
      </c>
      <c r="H73" s="27"/>
      <c r="I73" s="28"/>
      <c r="J73" s="27">
        <f>+[1]january!J73+[1]february!J73+[1]march!J73+[1]april!J73+[1]may!J73+[1]june!J73+[1]july!J73+[1]august!J73+[1]september!J73+'[1]october '!J73+[1]november!J73+[1]december!J73</f>
        <v>0</v>
      </c>
      <c r="K73" s="27">
        <f>+[1]january!K73+[1]february!K73+[1]march!K73+[1]april!K73+[1]may!K73+[1]june!K73+[1]july!K73+[1]august!K73+[1]september!K73+'[1]october '!K73+[1]november!K73+[1]december!K73</f>
        <v>0</v>
      </c>
      <c r="L73" s="27"/>
      <c r="M73" s="27"/>
      <c r="N73" s="27">
        <f>+[1]january!N73+[1]february!N73+[1]march!N73+[1]april!N73+[1]may!N73+[1]june!N73+[1]july!N73+[1]august!N73+[1]september!N73+'[1]october '!N73+[1]november!N73+[1]december!N73</f>
        <v>0</v>
      </c>
      <c r="O73" s="27">
        <f>+[1]january!O73+[1]february!O73+[1]march!O73+[1]april!O73+[1]may!O73+[1]june!O73+[1]july!O73+[1]august!O73+[1]september!O73+'[1]october '!O73+[1]november!O73+[1]december!O73</f>
        <v>0</v>
      </c>
      <c r="P73" s="27"/>
      <c r="Q73" s="28"/>
      <c r="R73" s="27"/>
      <c r="S73" s="27"/>
      <c r="T73" s="29"/>
      <c r="U73" s="32"/>
    </row>
    <row r="74" spans="2:21" ht="16.5">
      <c r="B74" s="33"/>
      <c r="C74" s="37" t="s">
        <v>70</v>
      </c>
      <c r="D74" s="37"/>
      <c r="E74" s="25"/>
      <c r="F74" s="27">
        <f>+[1]january!F74+[1]february!F74+[1]march!F74+[1]april!F74+[1]may!F74+[1]june!F74+[1]july!F74+[1]august!F74+[1]september!F74+'[1]october '!F74+[1]november!F74+[1]december!F74</f>
        <v>0</v>
      </c>
      <c r="G74" s="27">
        <f>+[1]january!G74+[1]february!G74+[1]march!G74+[1]april!G74+[1]may!G74+[1]june!G74+[1]july!G74+[1]august!G74+[1]september!G74+'[1]october '!G74+[1]november!G74+[1]december!G74</f>
        <v>0</v>
      </c>
      <c r="H74" s="27"/>
      <c r="I74" s="28"/>
      <c r="J74" s="27">
        <f>+[1]january!J74+[1]february!J74+[1]march!J74+[1]april!J74+[1]may!J74+[1]june!J74+[1]july!J74+[1]august!J74+[1]september!J74+'[1]october '!J74+[1]november!J74+[1]december!J74</f>
        <v>0</v>
      </c>
      <c r="K74" s="27">
        <f>+[1]january!K74+[1]february!K74+[1]march!K74+[1]april!K74+[1]may!K74+[1]june!K74+[1]july!K74+[1]august!K74+[1]september!K74+'[1]october '!K74+[1]november!K74+[1]december!K74</f>
        <v>0</v>
      </c>
      <c r="L74" s="27"/>
      <c r="M74" s="27"/>
      <c r="N74" s="27">
        <f>+[1]january!N74+[1]february!N74+[1]march!N74+[1]april!N74+[1]may!N74+[1]june!N74+[1]july!N74+[1]august!N74+[1]september!N74+'[1]october '!N74+[1]november!N74+[1]december!N74</f>
        <v>0</v>
      </c>
      <c r="O74" s="27">
        <f>+[1]january!O74+[1]february!O74+[1]march!O74+[1]april!O74+[1]may!O74+[1]june!O74+[1]july!O74+[1]august!O74+[1]september!O74+'[1]october '!O74+[1]november!O74+[1]december!O74</f>
        <v>0</v>
      </c>
      <c r="P74" s="27"/>
      <c r="Q74" s="28"/>
      <c r="R74" s="27"/>
      <c r="S74" s="27"/>
      <c r="T74" s="29"/>
      <c r="U74" s="32"/>
    </row>
    <row r="75" spans="2:21" ht="16.5">
      <c r="B75" s="33"/>
      <c r="C75" s="37"/>
      <c r="D75" s="37"/>
      <c r="E75" s="25" t="s">
        <v>71</v>
      </c>
      <c r="F75" s="27">
        <f>+[1]january!F75+[1]february!F75+[1]march!F75+[1]april!F75+[1]may!F75+[1]june!F75+[1]july!F75+[1]august!F75+[1]september!F75+'[1]october '!F75+[1]november!F75+[1]december!F75</f>
        <v>867080611</v>
      </c>
      <c r="G75" s="27">
        <f>+[1]january!G75+[1]february!G75+[1]march!G75+[1]april!G75+[1]may!G75+[1]june!G75+[1]july!G75+[1]august!G75+[1]september!G75+'[1]october '!G75+[1]november!G75+[1]december!G75</f>
        <v>712921614.89999998</v>
      </c>
      <c r="H75" s="27">
        <f t="shared" ref="H75:H80" si="21">+F75-G75</f>
        <v>154158996.10000002</v>
      </c>
      <c r="I75" s="28"/>
      <c r="J75" s="27">
        <f>+[1]january!J75+[1]february!J75+[1]march!J75+[1]april!J75+[1]may!J75+[1]june!J75+[1]july!J75+[1]august!J75+[1]september!J75+'[1]october '!J75+[1]november!J75+[1]december!J75</f>
        <v>33111517.969999999</v>
      </c>
      <c r="K75" s="27">
        <f>+[1]january!K75+[1]february!K75+[1]march!K75+[1]april!K75+[1]may!K75+[1]june!K75+[1]july!K75+[1]august!K75+[1]september!K75+'[1]october '!K75+[1]november!K75+[1]december!K75</f>
        <v>33111517.969999999</v>
      </c>
      <c r="L75" s="27">
        <f t="shared" ref="L75:L80" si="22">+J75-K75</f>
        <v>0</v>
      </c>
      <c r="M75" s="27"/>
      <c r="N75" s="27">
        <f>+[1]january!N75+[1]february!N75+[1]march!N75+[1]april!N75+[1]may!N75+[1]june!N75+[1]july!N75+[1]august!N75+[1]september!N75+'[1]october '!N75+[1]november!N75+[1]december!N75</f>
        <v>660795</v>
      </c>
      <c r="O75" s="27">
        <f>+[1]january!O75+[1]february!O75+[1]march!O75+[1]april!O75+[1]may!O75+[1]june!O75+[1]july!O75+[1]august!O75+[1]september!O75+'[1]october '!O75+[1]november!O75+[1]december!O75</f>
        <v>659264.80000000005</v>
      </c>
      <c r="P75" s="27">
        <f t="shared" ref="P75:P80" si="23">+N75-O75</f>
        <v>1530.1999999999534</v>
      </c>
      <c r="Q75" s="28"/>
      <c r="R75" s="27">
        <f t="shared" ref="R75:S80" si="24">+F75+J75+N75</f>
        <v>900852923.97000003</v>
      </c>
      <c r="S75" s="27">
        <f t="shared" si="24"/>
        <v>746692397.66999996</v>
      </c>
      <c r="T75" s="29">
        <f t="shared" ref="T75:T80" si="25">+R75-S75</f>
        <v>154160526.30000007</v>
      </c>
      <c r="U75" s="32">
        <f t="shared" ref="U75:U139" si="26">+S75/R75</f>
        <v>0.82887270252659595</v>
      </c>
    </row>
    <row r="76" spans="2:21" ht="49.5">
      <c r="B76" s="33"/>
      <c r="C76" s="25"/>
      <c r="D76" s="25"/>
      <c r="E76" s="38" t="s">
        <v>72</v>
      </c>
      <c r="F76" s="27">
        <f>+[1]january!F76+[1]february!F76+[1]march!F76+[1]april!F76+[1]may!F76+[1]june!F76+[1]july!F76+[1]august!F76+[1]september!F76+'[1]october '!F76+[1]november!F76+[1]december!F76</f>
        <v>457463885</v>
      </c>
      <c r="G76" s="27">
        <f>+[1]january!G76+[1]february!G76+[1]march!G76+[1]april!G76+[1]may!G76+[1]june!G76+[1]july!G76+[1]august!G76+[1]september!G76+'[1]october '!G76+[1]november!G76+[1]december!G76</f>
        <v>433545127.25999993</v>
      </c>
      <c r="H76" s="27">
        <f t="shared" si="21"/>
        <v>23918757.740000069</v>
      </c>
      <c r="I76" s="28"/>
      <c r="J76" s="27">
        <f>+[1]january!J76+[1]february!J76+[1]march!J76+[1]april!J76+[1]may!J76+[1]june!J76+[1]july!J76+[1]august!J76+[1]september!J76+'[1]october '!J76+[1]november!J76+[1]december!J76</f>
        <v>0</v>
      </c>
      <c r="K76" s="27">
        <f>+[1]january!K76+[1]february!K76+[1]march!K76+[1]april!K76+[1]may!K76+[1]june!K76+[1]july!K76+[1]august!K76+[1]september!K76+'[1]october '!K76+[1]november!K76+[1]december!K76</f>
        <v>0</v>
      </c>
      <c r="L76" s="27">
        <f t="shared" si="22"/>
        <v>0</v>
      </c>
      <c r="M76" s="27"/>
      <c r="N76" s="27">
        <f>+[1]january!N76+[1]february!N76+[1]march!N76+[1]april!N76+[1]may!N76+[1]june!N76+[1]july!N76+[1]august!N76+[1]september!N76+'[1]october '!N76+[1]november!N76+[1]december!N76</f>
        <v>0</v>
      </c>
      <c r="O76" s="27">
        <f>+[1]january!O76+[1]february!O76+[1]march!O76+[1]april!O76+[1]may!O76+[1]june!O76+[1]july!O76+[1]august!O76+[1]september!O76+'[1]october '!O76+[1]november!O76+[1]december!O76</f>
        <v>0</v>
      </c>
      <c r="P76" s="27">
        <f t="shared" si="23"/>
        <v>0</v>
      </c>
      <c r="Q76" s="28"/>
      <c r="R76" s="27">
        <f t="shared" si="24"/>
        <v>457463885</v>
      </c>
      <c r="S76" s="27">
        <f t="shared" si="24"/>
        <v>433545127.25999993</v>
      </c>
      <c r="T76" s="29">
        <f t="shared" si="25"/>
        <v>23918757.740000069</v>
      </c>
      <c r="U76" s="32">
        <f t="shared" si="26"/>
        <v>0.94771443490014506</v>
      </c>
    </row>
    <row r="77" spans="2:21" ht="33">
      <c r="B77" s="33"/>
      <c r="C77" s="25"/>
      <c r="D77" s="25"/>
      <c r="E77" s="38" t="s">
        <v>73</v>
      </c>
      <c r="F77" s="27">
        <f>+[1]january!F77+[1]february!F77+[1]march!F77+[1]april!F77+[1]may!F77+[1]june!F77+[1]july!F77+[1]august!F77+[1]september!F77+'[1]october '!F77+[1]november!F77+[1]december!F77</f>
        <v>60278370</v>
      </c>
      <c r="G77" s="27">
        <f>+[1]january!G77+[1]february!G77+[1]march!G77+[1]april!G77+[1]may!G77+[1]june!G77+[1]july!G77+[1]august!G77+[1]september!G77+'[1]october '!G77+[1]november!G77+[1]december!G77</f>
        <v>55479519.75</v>
      </c>
      <c r="H77" s="27">
        <f t="shared" si="21"/>
        <v>4798850.25</v>
      </c>
      <c r="I77" s="28"/>
      <c r="J77" s="27">
        <f>+[1]january!J77+[1]february!J77+[1]march!J77+[1]april!J77+[1]may!J77+[1]june!J77+[1]july!J77+[1]august!J77+[1]september!J77+'[1]october '!J77+[1]november!J77+[1]december!J77</f>
        <v>0</v>
      </c>
      <c r="K77" s="27">
        <f>+[1]january!K77+[1]february!K77+[1]march!K77+[1]april!K77+[1]may!K77+[1]june!K77+[1]july!K77+[1]august!K77+[1]september!K77+'[1]october '!K77+[1]november!K77+[1]december!K77</f>
        <v>0</v>
      </c>
      <c r="L77" s="27">
        <f t="shared" si="22"/>
        <v>0</v>
      </c>
      <c r="M77" s="27"/>
      <c r="N77" s="27">
        <f>+[1]january!N77+[1]february!N77+[1]march!N77+[1]april!N77+[1]may!N77+[1]june!N77+[1]july!N77+[1]august!N77+[1]september!N77+'[1]october '!N77+[1]november!N77+[1]december!N77</f>
        <v>0</v>
      </c>
      <c r="O77" s="27">
        <f>+[1]january!O77+[1]february!O77+[1]march!O77+[1]april!O77+[1]may!O77+[1]june!O77+[1]july!O77+[1]august!O77+[1]september!O77+'[1]october '!O77+[1]november!O77+[1]december!O77</f>
        <v>0</v>
      </c>
      <c r="P77" s="27">
        <f t="shared" si="23"/>
        <v>0</v>
      </c>
      <c r="Q77" s="28"/>
      <c r="R77" s="27">
        <f t="shared" si="24"/>
        <v>60278370</v>
      </c>
      <c r="S77" s="27">
        <f t="shared" si="24"/>
        <v>55479519.75</v>
      </c>
      <c r="T77" s="29">
        <f t="shared" si="25"/>
        <v>4798850.25</v>
      </c>
      <c r="U77" s="32">
        <f t="shared" si="26"/>
        <v>0.92038851996163795</v>
      </c>
    </row>
    <row r="78" spans="2:21" ht="49.5">
      <c r="B78" s="33"/>
      <c r="C78" s="25"/>
      <c r="D78" s="25"/>
      <c r="E78" s="38" t="s">
        <v>74</v>
      </c>
      <c r="F78" s="27">
        <f>+[1]january!F78+[1]february!F78+[1]march!F78+[1]april!F78+[1]may!F78+[1]june!F78+[1]july!F78+[1]august!F78+[1]september!F78+'[1]october '!F78+[1]november!F78+[1]december!F78</f>
        <v>394733504</v>
      </c>
      <c r="G78" s="27">
        <f>+[1]january!G78+[1]february!G78+[1]march!G78+[1]april!G78+[1]may!G78+[1]june!G78+[1]july!G78+[1]august!G78+[1]september!G78+'[1]october '!G78+[1]november!G78+[1]december!G78</f>
        <v>352980109.27999997</v>
      </c>
      <c r="H78" s="27">
        <f t="shared" si="21"/>
        <v>41753394.720000029</v>
      </c>
      <c r="I78" s="28"/>
      <c r="J78" s="27">
        <f>+[1]january!J78+[1]february!J78+[1]march!J78+[1]april!J78+[1]may!J78+[1]june!J78+[1]july!J78+[1]august!J78+[1]september!J78+'[1]october '!J78+[1]november!J78+[1]december!J78</f>
        <v>0</v>
      </c>
      <c r="K78" s="27">
        <f>+[1]january!K78+[1]february!K78+[1]march!K78+[1]april!K78+[1]may!K78+[1]june!K78+[1]july!K78+[1]august!K78+[1]september!K78+'[1]october '!K78+[1]november!K78+[1]december!K78</f>
        <v>0</v>
      </c>
      <c r="L78" s="27">
        <f t="shared" si="22"/>
        <v>0</v>
      </c>
      <c r="M78" s="27"/>
      <c r="N78" s="27">
        <f>+[1]january!N78+[1]february!N78+[1]march!N78+[1]april!N78+[1]may!N78+[1]june!N78+[1]july!N78+[1]august!N78+[1]september!N78+'[1]october '!N78+[1]november!N78+[1]december!N78</f>
        <v>5918425</v>
      </c>
      <c r="O78" s="27">
        <f>+[1]january!O78+[1]february!O78+[1]march!O78+[1]april!O78+[1]may!O78+[1]june!O78+[1]july!O78+[1]august!O78+[1]september!O78+'[1]october '!O78+[1]november!O78+[1]december!O78</f>
        <v>5896329.2200000007</v>
      </c>
      <c r="P78" s="27">
        <f t="shared" si="23"/>
        <v>22095.779999999329</v>
      </c>
      <c r="Q78" s="28"/>
      <c r="R78" s="27">
        <f t="shared" si="24"/>
        <v>400651929</v>
      </c>
      <c r="S78" s="27">
        <f t="shared" si="24"/>
        <v>358876438.5</v>
      </c>
      <c r="T78" s="29">
        <f t="shared" si="25"/>
        <v>41775490.5</v>
      </c>
      <c r="U78" s="32">
        <f t="shared" si="26"/>
        <v>0.89573121336450623</v>
      </c>
    </row>
    <row r="79" spans="2:21" ht="16.5">
      <c r="B79" s="33"/>
      <c r="C79" s="25"/>
      <c r="D79" s="25"/>
      <c r="E79" s="44" t="s">
        <v>75</v>
      </c>
      <c r="F79" s="27">
        <f>+[1]january!F79+[1]february!F79+[1]march!F79+[1]april!F79+[1]may!F79+[1]june!F79+[1]july!F79+[1]august!F79+[1]september!F79+'[1]october '!F79+[1]november!F79+[1]december!F79</f>
        <v>112355953</v>
      </c>
      <c r="G79" s="27">
        <f>+[1]january!G79+[1]february!G79+[1]march!G79+[1]april!G79+[1]may!G79+[1]june!G79+[1]july!G79+[1]august!G79+[1]september!G79+'[1]october '!G79+[1]november!G79+[1]december!G79</f>
        <v>90939514.353000015</v>
      </c>
      <c r="H79" s="27">
        <f t="shared" si="21"/>
        <v>21416438.646999985</v>
      </c>
      <c r="I79" s="28"/>
      <c r="J79" s="27">
        <f>+[1]january!J79+[1]february!J79+[1]march!J79+[1]april!J79+[1]may!J79+[1]june!J79+[1]july!J79+[1]august!J79+[1]september!J79+'[1]october '!J79+[1]november!J79+[1]december!J79</f>
        <v>0</v>
      </c>
      <c r="K79" s="27">
        <f>+[1]january!K79+[1]february!K79+[1]march!K79+[1]april!K79+[1]may!K79+[1]june!K79+[1]july!K79+[1]august!K79+[1]september!K79+'[1]october '!K79+[1]november!K79+[1]december!K79</f>
        <v>0</v>
      </c>
      <c r="L79" s="27">
        <f t="shared" si="22"/>
        <v>0</v>
      </c>
      <c r="M79" s="27"/>
      <c r="N79" s="27">
        <f>+[1]january!N79+[1]february!N79+[1]march!N79+[1]april!N79+[1]may!N79+[1]june!N79+[1]july!N79+[1]august!N79+[1]september!N79+'[1]october '!N79+[1]november!N79+[1]december!N79</f>
        <v>303783</v>
      </c>
      <c r="O79" s="27">
        <f>+[1]january!O79+[1]february!O79+[1]march!O79+[1]april!O79+[1]may!O79+[1]june!O79+[1]july!O79+[1]august!O79+[1]september!O79+'[1]october '!O79+[1]november!O79+[1]december!O79</f>
        <v>303781.53000000003</v>
      </c>
      <c r="P79" s="27">
        <f t="shared" si="23"/>
        <v>1.4699999999720603</v>
      </c>
      <c r="Q79" s="28"/>
      <c r="R79" s="27">
        <f t="shared" si="24"/>
        <v>112659736</v>
      </c>
      <c r="S79" s="27">
        <f t="shared" si="24"/>
        <v>91243295.883000016</v>
      </c>
      <c r="T79" s="29">
        <f t="shared" si="25"/>
        <v>21416440.116999984</v>
      </c>
      <c r="U79" s="32">
        <f t="shared" si="26"/>
        <v>0.80990155953321263</v>
      </c>
    </row>
    <row r="80" spans="2:21" ht="33">
      <c r="B80" s="33"/>
      <c r="C80" s="25"/>
      <c r="D80" s="25"/>
      <c r="E80" s="39" t="s">
        <v>76</v>
      </c>
      <c r="F80" s="27">
        <f>+[1]january!F80+[1]february!F80+[1]march!F80+[1]april!F80+[1]may!F80+[1]june!F80+[1]july!F80+[1]august!F80+[1]september!F80+'[1]october '!F80+[1]november!F80+[1]december!F80</f>
        <v>175344133</v>
      </c>
      <c r="G80" s="27">
        <f>+[1]january!G80+[1]february!G80+[1]march!G80+[1]april!G80+[1]may!G80+[1]june!G80+[1]july!G80+[1]august!G80+[1]september!G80+'[1]october '!G80+[1]november!G80+[1]december!G80</f>
        <v>157400364.58000001</v>
      </c>
      <c r="H80" s="27">
        <f t="shared" si="21"/>
        <v>17943768.419999987</v>
      </c>
      <c r="I80" s="28"/>
      <c r="J80" s="27">
        <f>+[1]january!J80+[1]february!J80+[1]march!J80+[1]april!J80+[1]may!J80+[1]june!J80+[1]july!J80+[1]august!J80+[1]september!J80+'[1]october '!J80+[1]november!J80+[1]december!J80</f>
        <v>0</v>
      </c>
      <c r="K80" s="27">
        <f>+[1]january!K80+[1]february!K80+[1]march!K80+[1]april!K80+[1]may!K80+[1]june!K80+[1]july!K80+[1]august!K80+[1]september!K80+'[1]october '!K80+[1]november!K80+[1]december!K80</f>
        <v>0</v>
      </c>
      <c r="L80" s="27">
        <f t="shared" si="22"/>
        <v>0</v>
      </c>
      <c r="M80" s="27"/>
      <c r="N80" s="27">
        <f>+[1]january!N80+[1]february!N80+[1]march!N80+[1]april!N80+[1]may!N80+[1]june!N80+[1]july!N80+[1]august!N80+[1]september!N80+'[1]october '!N80+[1]november!N80+[1]december!N80</f>
        <v>1017470</v>
      </c>
      <c r="O80" s="27">
        <f>+[1]january!O80+[1]february!O80+[1]march!O80+[1]april!O80+[1]may!O80+[1]june!O80+[1]july!O80+[1]august!O80+[1]september!O80+'[1]october '!O80+[1]november!O80+[1]december!O80</f>
        <v>1008229.8099999999</v>
      </c>
      <c r="P80" s="27">
        <f t="shared" si="23"/>
        <v>9240.1900000000605</v>
      </c>
      <c r="Q80" s="28"/>
      <c r="R80" s="27">
        <f t="shared" si="24"/>
        <v>176361603</v>
      </c>
      <c r="S80" s="27">
        <f t="shared" si="24"/>
        <v>158408594.39000002</v>
      </c>
      <c r="T80" s="29">
        <f t="shared" si="25"/>
        <v>17953008.609999985</v>
      </c>
      <c r="U80" s="32">
        <f t="shared" si="26"/>
        <v>0.8982034167040317</v>
      </c>
    </row>
    <row r="81" spans="2:21" ht="16.5">
      <c r="B81" s="33"/>
      <c r="C81" s="25"/>
      <c r="D81" s="25"/>
      <c r="E81" s="47" t="s">
        <v>51</v>
      </c>
      <c r="F81" s="48">
        <f t="shared" ref="F81:S81" si="27">SUM(F55:F80)</f>
        <v>7278999862.5</v>
      </c>
      <c r="G81" s="48">
        <f t="shared" si="27"/>
        <v>6237675685.2432671</v>
      </c>
      <c r="H81" s="48">
        <f t="shared" si="27"/>
        <v>1041324177.2567322</v>
      </c>
      <c r="I81" s="48">
        <f t="shared" si="27"/>
        <v>0</v>
      </c>
      <c r="J81" s="48">
        <f>SUM(J55:J80)</f>
        <v>47046954.490000002</v>
      </c>
      <c r="K81" s="48">
        <f>SUM(K55:K80)</f>
        <v>45268992.140000001</v>
      </c>
      <c r="L81" s="48">
        <f t="shared" si="27"/>
        <v>1777962.3499999999</v>
      </c>
      <c r="M81" s="48">
        <f t="shared" si="27"/>
        <v>0</v>
      </c>
      <c r="N81" s="48">
        <f>SUM(N55:N80)</f>
        <v>127014616.09999999</v>
      </c>
      <c r="O81" s="48">
        <f>SUM(O55:O80)</f>
        <v>126518065.45999999</v>
      </c>
      <c r="P81" s="48">
        <f>SUM(P55:P80)</f>
        <v>496550.64000001078</v>
      </c>
      <c r="Q81" s="48">
        <f t="shared" si="27"/>
        <v>0</v>
      </c>
      <c r="R81" s="48">
        <f t="shared" si="27"/>
        <v>7453061433.0900011</v>
      </c>
      <c r="S81" s="48">
        <f t="shared" si="27"/>
        <v>6409462742.8432684</v>
      </c>
      <c r="T81" s="50">
        <f>SUM(T55:T80)</f>
        <v>1043598690.2467322</v>
      </c>
      <c r="U81" s="32">
        <f t="shared" si="26"/>
        <v>0.85997717855734057</v>
      </c>
    </row>
    <row r="82" spans="2:21" ht="16.5">
      <c r="B82" s="33"/>
      <c r="C82" s="25"/>
      <c r="D82" s="25"/>
      <c r="E82" s="39"/>
      <c r="F82" s="27">
        <f>+[1]january!F82+[1]february!F82+[1]march!F82+[1]april!F82+[1]may!F82</f>
        <v>0</v>
      </c>
      <c r="G82" s="27">
        <f>+[1]january!G82+[1]february!G82+[1]march!G82+[1]april!G82+[1]may!G82</f>
        <v>0</v>
      </c>
      <c r="H82" s="27"/>
      <c r="I82" s="28"/>
      <c r="J82" s="27">
        <f>+[1]january!J82+[1]february!J82+[1]march!J82+[1]april!J82+[1]may!J82</f>
        <v>0</v>
      </c>
      <c r="K82" s="27">
        <f>+[1]january!K82+[1]february!K82+[1]march!K82+[1]april!K82+[1]may!K82</f>
        <v>0</v>
      </c>
      <c r="L82" s="27"/>
      <c r="M82" s="27"/>
      <c r="N82" s="27">
        <f>+[1]january!N82+[1]february!N82+[1]march!N82+[1]april!N82+[1]may!N82</f>
        <v>0</v>
      </c>
      <c r="O82" s="27">
        <f>+[1]january!O82+[1]february!O82+[1]march!O82+[1]april!O82+[1]may!O82</f>
        <v>0</v>
      </c>
      <c r="P82" s="27"/>
      <c r="Q82" s="28"/>
      <c r="R82" s="27"/>
      <c r="S82" s="27"/>
      <c r="T82" s="29"/>
      <c r="U82" s="32"/>
    </row>
    <row r="83" spans="2:21" ht="16.5">
      <c r="B83" s="33"/>
      <c r="C83" s="40" t="s">
        <v>77</v>
      </c>
      <c r="D83" s="25"/>
      <c r="E83" s="39"/>
      <c r="F83" s="27">
        <f>SUM(F85:F103)</f>
        <v>6576932096.3400002</v>
      </c>
      <c r="G83" s="27">
        <f>SUM(G85:G103)</f>
        <v>6104049263.3200006</v>
      </c>
      <c r="H83" s="27">
        <f t="shared" ref="H83:T83" si="28">SUM(H85:H103)</f>
        <v>472882833.01999998</v>
      </c>
      <c r="I83" s="27">
        <f t="shared" si="28"/>
        <v>0</v>
      </c>
      <c r="J83" s="27">
        <f>SUM(J85:J103)</f>
        <v>141007924.83000001</v>
      </c>
      <c r="K83" s="27">
        <f>SUM(K85:K103)</f>
        <v>141007924.83000001</v>
      </c>
      <c r="L83" s="27">
        <f>SUM(L85:L103)</f>
        <v>0</v>
      </c>
      <c r="M83" s="27">
        <f t="shared" si="28"/>
        <v>0</v>
      </c>
      <c r="N83" s="27">
        <f>SUM(N85:N103)</f>
        <v>18680084.82</v>
      </c>
      <c r="O83" s="27">
        <f>SUM(O85:O103)</f>
        <v>17026584.469999999</v>
      </c>
      <c r="P83" s="27">
        <f>SUM(P85:P103)</f>
        <v>1653500.3500000034</v>
      </c>
      <c r="Q83" s="27">
        <f t="shared" si="28"/>
        <v>0</v>
      </c>
      <c r="R83" s="27">
        <f t="shared" si="28"/>
        <v>6736620105.9899998</v>
      </c>
      <c r="S83" s="27">
        <f t="shared" si="28"/>
        <v>6262083772.6199999</v>
      </c>
      <c r="T83" s="29">
        <f t="shared" si="28"/>
        <v>474536333.36999989</v>
      </c>
      <c r="U83" s="32">
        <f>+S83/R83</f>
        <v>0.9295586917617551</v>
      </c>
    </row>
    <row r="84" spans="2:21" ht="16.5">
      <c r="B84" s="33"/>
      <c r="C84" s="37" t="s">
        <v>78</v>
      </c>
      <c r="D84" s="37"/>
      <c r="E84" s="25"/>
      <c r="F84" s="27"/>
      <c r="G84" s="27"/>
      <c r="H84" s="27">
        <f t="shared" ref="H84:H89" si="29">+F84-G84</f>
        <v>0</v>
      </c>
      <c r="I84" s="28"/>
      <c r="J84" s="27"/>
      <c r="K84" s="27"/>
      <c r="L84" s="27">
        <f t="shared" ref="L84:L89" si="30">+J84-K84</f>
        <v>0</v>
      </c>
      <c r="M84" s="27"/>
      <c r="N84" s="27"/>
      <c r="O84" s="27"/>
      <c r="P84" s="27">
        <f t="shared" ref="P84:P89" si="31">+N84-O84</f>
        <v>0</v>
      </c>
      <c r="Q84" s="28"/>
      <c r="R84" s="27"/>
      <c r="S84" s="27"/>
      <c r="T84" s="29"/>
      <c r="U84" s="32"/>
    </row>
    <row r="85" spans="2:21" ht="16.5">
      <c r="B85" s="33"/>
      <c r="C85" s="37"/>
      <c r="D85" s="37"/>
      <c r="E85" s="25" t="s">
        <v>79</v>
      </c>
      <c r="F85" s="27">
        <f>+[1]january!F85+[1]february!F85+[1]march!F85+[1]april!F85+[1]may!F85+[1]june!F85+[1]july!F85+[1]august!F85+[1]september!F85+'[1]october '!F85+[1]november!F85+[1]december!F85</f>
        <v>790875000</v>
      </c>
      <c r="G85" s="27">
        <f>+[1]january!G85+[1]february!G85+[1]march!G85+[1]april!G85+[1]may!G85+[1]june!G85+[1]july!G85+[1]august!G85+[1]september!G85+'[1]october '!G85+[1]november!G85+[1]december!G85</f>
        <v>790873341.09000015</v>
      </c>
      <c r="H85" s="27">
        <f t="shared" si="29"/>
        <v>1658.9099998474121</v>
      </c>
      <c r="I85" s="28"/>
      <c r="J85" s="27">
        <f>+[1]january!J85+[1]february!J85+[1]march!J85+[1]april!J85+[1]may!J85+[1]june!J85+[1]july!J85+[1]august!J85+[1]september!J85+'[1]october '!J85+[1]november!J85+[1]december!J85</f>
        <v>1046871.83</v>
      </c>
      <c r="K85" s="27">
        <f>+[1]january!K85+[1]february!K85+[1]march!K85+[1]april!K85+[1]may!K85+[1]june!K85+[1]july!K85+[1]august!K85+[1]september!K85+'[1]october '!K85+[1]november!K85+[1]december!K85</f>
        <v>1046871.83</v>
      </c>
      <c r="L85" s="27">
        <f t="shared" si="30"/>
        <v>0</v>
      </c>
      <c r="M85" s="27"/>
      <c r="N85" s="27">
        <f>+[1]january!N85+[1]february!N85+[1]march!N85+[1]april!N85+[1]may!N85+[1]june!N85+[1]july!N85+[1]august!N85+[1]september!N85+'[1]october '!N85+[1]november!N85+[1]december!N85</f>
        <v>0</v>
      </c>
      <c r="O85" s="27">
        <f>+[1]january!O85+[1]february!O85+[1]march!O85+[1]april!O85+[1]may!O85+[1]june!O85+[1]july!O85+[1]august!O85+[1]september!O85+'[1]october '!O85+[1]november!O85+[1]december!O85</f>
        <v>0</v>
      </c>
      <c r="P85" s="27">
        <f t="shared" si="31"/>
        <v>0</v>
      </c>
      <c r="Q85" s="28"/>
      <c r="R85" s="27">
        <f t="shared" ref="R85:S89" si="32">+F85+J85+N85</f>
        <v>791921871.83000004</v>
      </c>
      <c r="S85" s="27">
        <f t="shared" si="32"/>
        <v>791920212.9200002</v>
      </c>
      <c r="T85" s="29">
        <f>+R85-S85</f>
        <v>1658.9099998474121</v>
      </c>
      <c r="U85" s="32">
        <f t="shared" si="26"/>
        <v>0.99999790521002274</v>
      </c>
    </row>
    <row r="86" spans="2:21" ht="33">
      <c r="B86" s="33"/>
      <c r="C86" s="25"/>
      <c r="D86" s="25"/>
      <c r="E86" s="39" t="s">
        <v>80</v>
      </c>
      <c r="F86" s="27">
        <f>+[1]january!F86+[1]february!F86+[1]march!F86+[1]april!F86+[1]may!F86+[1]june!F86+[1]july!F86+[1]august!F86+[1]september!F86+'[1]october '!F86+[1]november!F86+[1]december!F86</f>
        <v>541755000</v>
      </c>
      <c r="G86" s="27">
        <f>+[1]january!G86+[1]february!G86+[1]march!G86+[1]april!G86+[1]may!G86+[1]june!G86+[1]july!G86+[1]august!G86+[1]september!G86+'[1]october '!G86+[1]november!G86+[1]december!G86</f>
        <v>515376838.96999997</v>
      </c>
      <c r="H86" s="27">
        <f t="shared" si="29"/>
        <v>26378161.030000031</v>
      </c>
      <c r="I86" s="28"/>
      <c r="J86" s="27">
        <f>+[1]january!J86+[1]february!J86+[1]march!J86+[1]april!J86+[1]may!J86+[1]june!J86+[1]july!J86+[1]august!J86+[1]september!J86+'[1]october '!J86+[1]november!J86+[1]december!J86</f>
        <v>0</v>
      </c>
      <c r="K86" s="27">
        <f>+[1]january!K86+[1]february!K86+[1]march!K86+[1]april!K86+[1]may!K86+[1]june!K86+[1]july!K86+[1]august!K86+[1]september!K86+'[1]october '!K86+[1]november!K86+[1]december!K86</f>
        <v>0</v>
      </c>
      <c r="L86" s="27">
        <f t="shared" si="30"/>
        <v>0</v>
      </c>
      <c r="M86" s="27"/>
      <c r="N86" s="27">
        <f>+[1]january!N86+[1]february!N86+[1]march!N86+[1]april!N86+[1]may!N86+[1]june!N86+[1]july!N86+[1]august!N86+[1]september!N86+'[1]october '!N86+[1]november!N86+[1]december!N86</f>
        <v>11330653.140000002</v>
      </c>
      <c r="O86" s="27">
        <f>+[1]january!O86+[1]february!O86+[1]march!O86+[1]april!O86+[1]may!O86+[1]june!O86+[1]july!O86+[1]august!O86+[1]september!O86+'[1]october '!O86+[1]november!O86+[1]december!O86</f>
        <v>9941926.1199999992</v>
      </c>
      <c r="P86" s="27">
        <f t="shared" si="31"/>
        <v>1388727.0200000033</v>
      </c>
      <c r="Q86" s="28"/>
      <c r="R86" s="27">
        <f t="shared" si="32"/>
        <v>553085653.13999999</v>
      </c>
      <c r="S86" s="27">
        <f t="shared" si="32"/>
        <v>525318765.08999997</v>
      </c>
      <c r="T86" s="29">
        <f>+R86-S86</f>
        <v>27766888.050000012</v>
      </c>
      <c r="U86" s="32">
        <f t="shared" si="26"/>
        <v>0.94979640514563934</v>
      </c>
    </row>
    <row r="87" spans="2:21" ht="49.5">
      <c r="B87" s="33"/>
      <c r="C87" s="25"/>
      <c r="D87" s="25"/>
      <c r="E87" s="39" t="s">
        <v>81</v>
      </c>
      <c r="F87" s="27">
        <f>+[1]january!F87+[1]february!F87+[1]march!F87+[1]april!F87+[1]may!F87+[1]june!F87+[1]july!F87+[1]august!F87+[1]september!F87+'[1]october '!F87+[1]november!F87+[1]december!F87</f>
        <v>519867391.81</v>
      </c>
      <c r="G87" s="27">
        <f>+[1]january!G87+[1]february!G87+[1]march!G87+[1]april!G87+[1]may!G87+[1]june!G87+[1]july!G87+[1]august!G87+[1]september!G87+'[1]october '!G87+[1]november!G87+[1]december!G87</f>
        <v>463846465.60000008</v>
      </c>
      <c r="H87" s="27">
        <f t="shared" si="29"/>
        <v>56020926.209999919</v>
      </c>
      <c r="I87" s="28"/>
      <c r="J87" s="27">
        <f>+[1]january!J87+[1]february!J87+[1]march!J87+[1]april!J87+[1]may!J87+[1]june!J87+[1]july!J87+[1]august!J87+[1]september!J87+'[1]october '!J87+[1]november!J87+[1]december!J87</f>
        <v>0</v>
      </c>
      <c r="K87" s="27">
        <f>+[1]january!K87+[1]february!K87+[1]march!K87+[1]april!K87+[1]may!K87+[1]june!K87+[1]july!K87+[1]august!K87+[1]september!K87+'[1]october '!K87+[1]november!K87+[1]december!K87</f>
        <v>0</v>
      </c>
      <c r="L87" s="27">
        <f t="shared" si="30"/>
        <v>0</v>
      </c>
      <c r="M87" s="27"/>
      <c r="N87" s="27">
        <f>+[1]january!N87+[1]february!N87+[1]march!N87+[1]april!N87+[1]may!N87+[1]june!N87+[1]july!N87+[1]august!N87+[1]september!N87+'[1]october '!N87+[1]november!N87+[1]december!N87</f>
        <v>1810858.0899999999</v>
      </c>
      <c r="O87" s="27">
        <f>+[1]january!O87+[1]february!O87+[1]march!O87+[1]april!O87+[1]may!O87+[1]june!O87+[1]july!O87+[1]august!O87+[1]september!O87+'[1]october '!O87+[1]november!O87+[1]december!O87</f>
        <v>1546091.51</v>
      </c>
      <c r="P87" s="27">
        <f t="shared" si="31"/>
        <v>264766.57999999984</v>
      </c>
      <c r="Q87" s="28"/>
      <c r="R87" s="27">
        <f t="shared" si="32"/>
        <v>521678249.89999998</v>
      </c>
      <c r="S87" s="27">
        <f t="shared" si="32"/>
        <v>465392557.11000007</v>
      </c>
      <c r="T87" s="29">
        <f>+R87-S87</f>
        <v>56285692.789999902</v>
      </c>
      <c r="U87" s="32">
        <f t="shared" si="26"/>
        <v>0.89210649897558647</v>
      </c>
    </row>
    <row r="88" spans="2:21" ht="33">
      <c r="B88" s="33"/>
      <c r="C88" s="25"/>
      <c r="D88" s="25"/>
      <c r="E88" s="39" t="s">
        <v>82</v>
      </c>
      <c r="F88" s="27">
        <f>+[1]january!F88+[1]february!F88+[1]march!F88+[1]april!F88+[1]may!F88+[1]june!F88+[1]july!F88+[1]august!F88+[1]september!F88+'[1]october '!F88+[1]november!F88+[1]december!F88</f>
        <v>56382292.530000001</v>
      </c>
      <c r="G88" s="27">
        <f>+[1]january!G88+[1]february!G88+[1]march!G88+[1]april!G88+[1]may!G88+[1]june!G88+[1]july!G88+[1]august!G88+[1]september!G88+'[1]october '!G88+[1]november!G88+[1]december!G88</f>
        <v>56367675.93</v>
      </c>
      <c r="H88" s="27">
        <f>+F88-G88</f>
        <v>14616.60000000149</v>
      </c>
      <c r="I88" s="28"/>
      <c r="J88" s="27">
        <f>+[1]january!J88+[1]february!J88+[1]march!J88+[1]april!J88+[1]may!J88+[1]june!J88+[1]july!J88+[1]august!J88+[1]september!J88+'[1]october '!J88+[1]november!J88+[1]december!J88</f>
        <v>0</v>
      </c>
      <c r="K88" s="27">
        <f>+[1]january!K88+[1]february!K88+[1]march!K88+[1]april!K88+[1]may!K88+[1]june!K88+[1]july!K88+[1]august!K88+[1]september!K88+'[1]october '!K88+[1]november!K88+[1]december!K88</f>
        <v>0</v>
      </c>
      <c r="L88" s="27">
        <f t="shared" si="30"/>
        <v>0</v>
      </c>
      <c r="M88" s="27"/>
      <c r="N88" s="27">
        <f>+[1]january!N88+[1]february!N88+[1]march!N88+[1]april!N88+[1]may!N88+[1]june!N88+[1]july!N88+[1]august!N88+[1]september!N88+'[1]october '!N88+[1]november!N88+[1]december!N88</f>
        <v>0</v>
      </c>
      <c r="O88" s="27">
        <f>+[1]january!O88+[1]february!O88+[1]march!O88+[1]april!O88+[1]may!O88+[1]june!O88+[1]july!O88+[1]august!O88+[1]september!O88+'[1]october '!O88+[1]november!O88+[1]december!O88</f>
        <v>0</v>
      </c>
      <c r="P88" s="27">
        <f t="shared" si="31"/>
        <v>0</v>
      </c>
      <c r="Q88" s="28"/>
      <c r="R88" s="27">
        <f t="shared" si="32"/>
        <v>56382292.530000001</v>
      </c>
      <c r="S88" s="27">
        <f t="shared" si="32"/>
        <v>56367675.93</v>
      </c>
      <c r="T88" s="29">
        <f>+R88-S88</f>
        <v>14616.60000000149</v>
      </c>
      <c r="U88" s="32">
        <f t="shared" si="26"/>
        <v>0.99974075903365889</v>
      </c>
    </row>
    <row r="89" spans="2:21" ht="49.5">
      <c r="B89" s="33"/>
      <c r="C89" s="25"/>
      <c r="D89" s="25"/>
      <c r="E89" s="39" t="s">
        <v>83</v>
      </c>
      <c r="F89" s="27">
        <f>+[1]january!F89+[1]february!F89+[1]march!F89+[1]april!F89+[1]may!F89+[1]june!F89+[1]july!F89+[1]august!F89+[1]september!F89+'[1]october '!F89+[1]november!F89+[1]december!F89</f>
        <v>48021121</v>
      </c>
      <c r="G89" s="27">
        <f>+[1]january!G89+[1]february!G89+[1]march!G89+[1]april!G89+[1]may!G89+[1]june!G89+[1]july!G89+[1]august!G89+[1]september!G89+'[1]october '!G89+[1]november!G89+[1]december!G89</f>
        <v>44130462.490000002</v>
      </c>
      <c r="H89" s="27">
        <f t="shared" si="29"/>
        <v>3890658.5099999979</v>
      </c>
      <c r="I89" s="28"/>
      <c r="J89" s="27">
        <f>+[1]january!J89+[1]february!J89+[1]march!J89+[1]april!J89+[1]may!J89+[1]june!J89+[1]july!J89+[1]august!J89+[1]september!J89+'[1]october '!J89+[1]november!J89+[1]december!J89</f>
        <v>0</v>
      </c>
      <c r="K89" s="27">
        <f>+[1]january!K89+[1]february!K89+[1]march!K89+[1]april!K89+[1]may!K89+[1]june!K89+[1]july!K89+[1]august!K89+[1]september!K89+'[1]october '!K89+[1]november!K89+[1]december!K89</f>
        <v>0</v>
      </c>
      <c r="L89" s="27">
        <f t="shared" si="30"/>
        <v>0</v>
      </c>
      <c r="M89" s="27"/>
      <c r="N89" s="27">
        <f>+[1]january!N89+[1]february!N89+[1]march!N89+[1]april!N89+[1]may!N89+[1]june!N89+[1]july!N89+[1]august!N89+[1]september!N89+'[1]october '!N89+[1]november!N89+[1]december!N89</f>
        <v>0</v>
      </c>
      <c r="O89" s="27">
        <f>+[1]january!O89+[1]february!O89+[1]march!O89+[1]april!O89+[1]may!O89+[1]june!O89+[1]july!O89+[1]august!O89+[1]september!O89+'[1]october '!O89+[1]november!O89+[1]december!O89</f>
        <v>0</v>
      </c>
      <c r="P89" s="27">
        <f t="shared" si="31"/>
        <v>0</v>
      </c>
      <c r="Q89" s="28"/>
      <c r="R89" s="27">
        <f t="shared" si="32"/>
        <v>48021121</v>
      </c>
      <c r="S89" s="27">
        <f t="shared" si="32"/>
        <v>44130462.490000002</v>
      </c>
      <c r="T89" s="29">
        <f>+R89-S89</f>
        <v>3890658.5099999979</v>
      </c>
      <c r="U89" s="32">
        <f t="shared" si="26"/>
        <v>0.9189802647464228</v>
      </c>
    </row>
    <row r="90" spans="2:21" ht="16.5">
      <c r="B90" s="33"/>
      <c r="C90" s="25"/>
      <c r="D90" s="25"/>
      <c r="E90" s="39"/>
      <c r="F90" s="27">
        <f>[1]january!F90+[1]february!F90+[1]march!F90+[1]april!F90+[1]may!F90+[1]june!F90+[1]july!F90+[1]august!F90+[1]september!F90+'[1]october '!F90+[1]november!F90+[1]december!F90</f>
        <v>0</v>
      </c>
      <c r="G90" s="27">
        <f>[1]january!G90+[1]february!G90+[1]march!G90+[1]april!G90+[1]may!G90+[1]june!G90+[1]july!G90+[1]august!G90+[1]september!G90+'[1]october '!G90+[1]november!G90+[1]december!G90</f>
        <v>0</v>
      </c>
      <c r="H90" s="27"/>
      <c r="I90" s="28"/>
      <c r="J90" s="27">
        <f>+[1]january!J90+[1]february!J90+[1]march!J90+[1]april!J90+[1]may!J90+[1]june!J90+[1]july!J90+[1]august!J90+[1]september!J90+'[1]october '!J90+[1]november!J90+[1]december!J90</f>
        <v>0</v>
      </c>
      <c r="K90" s="27">
        <f>+[1]january!K90+[1]february!K90+[1]march!K90+[1]april!K90+[1]may!K90+[1]june!K90+[1]july!K90+[1]august!K90+[1]september!K90+'[1]october '!K90+[1]november!K90+[1]december!K90</f>
        <v>0</v>
      </c>
      <c r="L90" s="27"/>
      <c r="M90" s="27"/>
      <c r="N90" s="27">
        <f>+[1]january!N90+[1]february!N90+[1]march!N90+[1]april!N90+[1]may!N90+[1]june!N90+[1]july!N90+[1]august!N90+[1]september!N90+'[1]october '!N90+[1]november!N90+[1]december!N90</f>
        <v>0</v>
      </c>
      <c r="O90" s="27">
        <f>+[1]january!O90+[1]february!O90+[1]march!O90+[1]april!O90+[1]may!O90+[1]june!O90+[1]july!O90+[1]august!O90+[1]september!O90+'[1]october '!O90+[1]november!O90+[1]december!O90</f>
        <v>0</v>
      </c>
      <c r="P90" s="27"/>
      <c r="Q90" s="28"/>
      <c r="R90" s="27"/>
      <c r="S90" s="27"/>
      <c r="T90" s="29"/>
      <c r="U90" s="32"/>
    </row>
    <row r="91" spans="2:21" ht="16.5">
      <c r="B91" s="33"/>
      <c r="C91" s="37" t="s">
        <v>84</v>
      </c>
      <c r="D91" s="37"/>
      <c r="E91" s="25"/>
      <c r="F91" s="27">
        <f>+[1]january!F91+[1]february!F91+[1]march!F91+[1]april!F91+[1]may!F91+[1]june!F91+[1]july!F91+[1]august!F91+[1]september!F91+'[1]october '!F91+[1]november!F91+[1]december!F91</f>
        <v>0</v>
      </c>
      <c r="G91" s="27">
        <f>+[1]january!G91+[1]february!G91+[1]march!G91+[1]april!G91+[1]may!G91+[1]june!G91+[1]july!G91+[1]august!G91+[1]september!G91+'[1]october '!G91+[1]november!G91+[1]december!G91</f>
        <v>0</v>
      </c>
      <c r="H91" s="27"/>
      <c r="I91" s="28"/>
      <c r="J91" s="27">
        <f>+[1]january!J91+[1]february!J91+[1]march!J91+[1]april!J91+[1]may!J91+[1]june!J91+[1]july!J91+[1]august!J91+[1]september!J91+'[1]october '!J91+[1]november!J91+[1]december!J91</f>
        <v>0</v>
      </c>
      <c r="K91" s="27">
        <f>+[1]january!K91+[1]february!K91+[1]march!K91+[1]april!K91+[1]may!K91+[1]june!K91+[1]july!K91+[1]august!K91+[1]september!K91+'[1]october '!K91+[1]november!K91+[1]december!K91</f>
        <v>0</v>
      </c>
      <c r="L91" s="27"/>
      <c r="M91" s="27"/>
      <c r="N91" s="27">
        <f>+[1]january!N91+[1]february!N91+[1]march!N91+[1]april!N91+[1]may!N91+[1]june!N91+[1]july!N91+[1]august!N91+[1]september!N91+'[1]october '!N91+[1]november!N91+[1]december!N91</f>
        <v>0</v>
      </c>
      <c r="O91" s="27">
        <f>+[1]january!O91+[1]february!O91+[1]march!O91+[1]april!O91+[1]may!O91+[1]june!O91+[1]july!O91+[1]august!O91+[1]september!O91+'[1]october '!O91+[1]november!O91+[1]december!O91</f>
        <v>0</v>
      </c>
      <c r="P91" s="27"/>
      <c r="Q91" s="28"/>
      <c r="R91" s="27"/>
      <c r="S91" s="27"/>
      <c r="T91" s="29"/>
      <c r="U91" s="32"/>
    </row>
    <row r="92" spans="2:21" ht="16.5">
      <c r="B92" s="33"/>
      <c r="C92" s="37"/>
      <c r="D92" s="37"/>
      <c r="E92" s="25" t="s">
        <v>85</v>
      </c>
      <c r="F92" s="27">
        <f>+[1]january!F92+[1]february!F92+[1]march!F92+[1]april!F92+[1]may!F92+[1]june!F92+[1]july!F92+[1]august!F92+[1]september!F92+'[1]october '!F92+[1]november!F92+[1]december!F92</f>
        <v>1145157000</v>
      </c>
      <c r="G92" s="27">
        <f>+[1]january!G92+[1]february!G92+[1]march!G92+[1]april!G92+[1]may!G92+[1]june!G92+[1]july!G92+[1]august!G92+[1]september!G92+'[1]october '!G92+[1]november!G92+[1]december!G92</f>
        <v>993687767.20000017</v>
      </c>
      <c r="H92" s="27">
        <f t="shared" ref="H92:H98" si="33">+F92-G92</f>
        <v>151469232.79999983</v>
      </c>
      <c r="I92" s="28"/>
      <c r="J92" s="27">
        <f>+[1]january!J92+[1]february!J92+[1]march!J92+[1]april!J92+[1]may!J92+[1]june!J92+[1]july!J92+[1]august!J92+[1]september!J92+'[1]october '!J92+[1]november!J92+[1]december!J92</f>
        <v>0</v>
      </c>
      <c r="K92" s="27">
        <f>+[1]january!K92+[1]february!K92+[1]march!K92+[1]april!K92+[1]may!K92+[1]june!K92+[1]july!K92+[1]august!K92+[1]september!K92+'[1]october '!K92+[1]november!K92+[1]december!K92</f>
        <v>0</v>
      </c>
      <c r="L92" s="27">
        <f t="shared" ref="L92:L98" si="34">+J92-K92</f>
        <v>0</v>
      </c>
      <c r="M92" s="27"/>
      <c r="N92" s="27">
        <f>+[1]january!N92+[1]february!N92+[1]march!N92+[1]april!N92+[1]may!N92+[1]june!N92+[1]july!N92+[1]august!N92+[1]september!N92+'[1]october '!N92+[1]november!N92+[1]december!N92</f>
        <v>0</v>
      </c>
      <c r="O92" s="27">
        <f>+[1]january!O92+[1]february!O92+[1]march!O92+[1]april!O92+[1]may!O92+[1]june!O92+[1]july!O92+[1]august!O92+[1]september!O92+'[1]october '!O92+[1]november!O92+[1]december!O92</f>
        <v>0</v>
      </c>
      <c r="P92" s="27">
        <f t="shared" ref="P92:P98" si="35">+N92-O92</f>
        <v>0</v>
      </c>
      <c r="Q92" s="28"/>
      <c r="R92" s="27">
        <f t="shared" ref="R92:S97" si="36">+F92+J92+N92</f>
        <v>1145157000</v>
      </c>
      <c r="S92" s="27">
        <f t="shared" si="36"/>
        <v>993687767.20000017</v>
      </c>
      <c r="T92" s="29">
        <f t="shared" ref="T92:T98" si="37">+R92-S92</f>
        <v>151469232.79999983</v>
      </c>
      <c r="U92" s="32">
        <f t="shared" si="26"/>
        <v>0.867730596939983</v>
      </c>
    </row>
    <row r="93" spans="2:21" ht="33">
      <c r="B93" s="33"/>
      <c r="C93" s="25"/>
      <c r="D93" s="25"/>
      <c r="E93" s="39" t="s">
        <v>86</v>
      </c>
      <c r="F93" s="27">
        <f>+[1]january!F93+[1]february!F93+[1]march!F93+[1]april!F93+[1]may!F93+[1]june!F93+[1]july!F93+[1]august!F93+[1]september!F93+'[1]october '!F93+[1]november!F93+[1]december!F93</f>
        <v>824979000</v>
      </c>
      <c r="G93" s="27">
        <f>+[1]january!G93+[1]february!G93+[1]march!G93+[1]april!G93+[1]may!G93+[1]june!G93+[1]july!G93+[1]august!G93+[1]september!G93+'[1]october '!G93+[1]november!G93+[1]december!G93</f>
        <v>824976727.88999987</v>
      </c>
      <c r="H93" s="27">
        <f t="shared" si="33"/>
        <v>2272.1100001335144</v>
      </c>
      <c r="I93" s="28"/>
      <c r="J93" s="27">
        <f>+[1]january!J93+[1]february!J93+[1]march!J93+[1]april!J93+[1]may!J93+[1]june!J93+[1]july!J93+[1]august!J93+[1]september!J93+'[1]october '!J93+[1]november!J93+[1]december!J93</f>
        <v>0</v>
      </c>
      <c r="K93" s="27">
        <f>+[1]january!K93+[1]february!K93+[1]march!K93+[1]april!K93+[1]may!K93+[1]june!K93+[1]july!K93+[1]august!K93+[1]september!K93+'[1]october '!K93+[1]november!K93+[1]december!K93</f>
        <v>0</v>
      </c>
      <c r="L93" s="27">
        <f t="shared" si="34"/>
        <v>0</v>
      </c>
      <c r="M93" s="27"/>
      <c r="N93" s="27">
        <f>+[1]january!N93+[1]february!N93+[1]march!N93+[1]april!N93+[1]may!N93+[1]june!N93+[1]july!N93+[1]august!N93+[1]september!N93+'[1]october '!N93+[1]november!N93+[1]december!N93</f>
        <v>4649349.59</v>
      </c>
      <c r="O93" s="27">
        <f>+[1]january!O93+[1]february!O93+[1]march!O93+[1]april!O93+[1]may!O93+[1]june!O93+[1]july!O93+[1]august!O93+[1]september!O93+'[1]october '!O93+[1]november!O93+[1]december!O93</f>
        <v>4649343.5199999996</v>
      </c>
      <c r="P93" s="27">
        <f t="shared" si="35"/>
        <v>6.0700000002980232</v>
      </c>
      <c r="Q93" s="28"/>
      <c r="R93" s="27">
        <f t="shared" si="36"/>
        <v>829628349.59000003</v>
      </c>
      <c r="S93" s="27">
        <f t="shared" si="36"/>
        <v>829626071.40999985</v>
      </c>
      <c r="T93" s="29">
        <f t="shared" si="37"/>
        <v>2278.1800001859665</v>
      </c>
      <c r="U93" s="32">
        <f t="shared" si="26"/>
        <v>0.99999725397522721</v>
      </c>
    </row>
    <row r="94" spans="2:21" ht="49.5">
      <c r="B94" s="33"/>
      <c r="C94" s="25"/>
      <c r="D94" s="25"/>
      <c r="E94" s="39" t="s">
        <v>87</v>
      </c>
      <c r="F94" s="27">
        <f>+[1]january!F94+[1]february!F94+[1]march!F94+[1]april!F94+[1]may!F94+[1]june!F94+[1]july!F94+[1]august!F94+[1]september!F94+'[1]october '!F94+[1]november!F94+[1]december!F94</f>
        <v>250572000</v>
      </c>
      <c r="G94" s="27">
        <f>+[1]january!G94+[1]february!G94+[1]march!G94+[1]april!G94+[1]may!G94+[1]june!G94+[1]july!G94+[1]august!G94+[1]september!G94+'[1]october '!G94+[1]november!G94+[1]december!G94</f>
        <v>246420811.46999997</v>
      </c>
      <c r="H94" s="27">
        <f t="shared" si="33"/>
        <v>4151188.530000031</v>
      </c>
      <c r="I94" s="28"/>
      <c r="J94" s="27">
        <f>+[1]january!J94+[1]february!J94+[1]march!J94+[1]april!J94+[1]may!J94+[1]june!J94+[1]july!J94+[1]august!J94+[1]september!J94+'[1]october '!J94+[1]november!J94+[1]december!J94</f>
        <v>0</v>
      </c>
      <c r="K94" s="27">
        <f>+[1]january!K94+[1]february!K94+[1]march!K94+[1]april!K94+[1]may!K94+[1]june!K94+[1]july!K94+[1]august!K94+[1]september!K94+'[1]october '!K94+[1]november!K94+[1]december!K94</f>
        <v>0</v>
      </c>
      <c r="L94" s="27">
        <f t="shared" si="34"/>
        <v>0</v>
      </c>
      <c r="M94" s="27"/>
      <c r="N94" s="27">
        <f>+[1]january!N94+[1]february!N94+[1]march!N94+[1]april!N94+[1]may!N94+[1]june!N94+[1]july!N94+[1]august!N94+[1]september!N94+'[1]october '!N94+[1]november!N94+[1]december!N94</f>
        <v>0</v>
      </c>
      <c r="O94" s="27">
        <f>+[1]january!O94+[1]february!O94+[1]march!O94+[1]april!O94+[1]may!O94+[1]june!O94+[1]july!O94+[1]august!O94+[1]september!O94+'[1]october '!O94+[1]november!O94+[1]december!O94</f>
        <v>0</v>
      </c>
      <c r="P94" s="27">
        <f t="shared" si="35"/>
        <v>0</v>
      </c>
      <c r="Q94" s="28"/>
      <c r="R94" s="27">
        <f t="shared" si="36"/>
        <v>250572000</v>
      </c>
      <c r="S94" s="27">
        <f t="shared" si="36"/>
        <v>246420811.46999997</v>
      </c>
      <c r="T94" s="29">
        <f t="shared" si="37"/>
        <v>4151188.530000031</v>
      </c>
      <c r="U94" s="32">
        <f t="shared" si="26"/>
        <v>0.98343315083089877</v>
      </c>
    </row>
    <row r="95" spans="2:21" ht="33">
      <c r="B95" s="33"/>
      <c r="C95" s="25"/>
      <c r="D95" s="25"/>
      <c r="E95" s="39" t="s">
        <v>88</v>
      </c>
      <c r="F95" s="27">
        <f>+[1]january!F95+[1]february!F95+[1]march!F95+[1]april!F95+[1]may!F95+[1]june!F95+[1]july!F95+[1]august!F95+[1]september!F95+'[1]october '!F95+[1]november!F95+[1]december!F95</f>
        <v>57240570</v>
      </c>
      <c r="G95" s="27">
        <f>+[1]january!G95+[1]february!G95+[1]march!G95+[1]april!G95+[1]may!G95+[1]june!G95+[1]july!G95+[1]august!G95+[1]september!G95+'[1]october '!G95+[1]november!G95+[1]december!G95</f>
        <v>53384597.88000001</v>
      </c>
      <c r="H95" s="27">
        <f t="shared" si="33"/>
        <v>3855972.1199999899</v>
      </c>
      <c r="I95" s="28"/>
      <c r="J95" s="27">
        <f>+[1]january!J95+[1]february!J95+[1]march!J95+[1]april!J95+[1]may!J95+[1]june!J95+[1]july!J95+[1]august!J95+[1]september!J95+'[1]october '!J95+[1]november!J95+[1]december!J95</f>
        <v>0</v>
      </c>
      <c r="K95" s="27">
        <f>+[1]january!K95+[1]february!K95+[1]march!K95+[1]april!K95+[1]may!K95+[1]june!K95+[1]july!K95+[1]august!K95+[1]september!K95+'[1]october '!K95+[1]november!K95+[1]december!K95</f>
        <v>0</v>
      </c>
      <c r="L95" s="27">
        <f t="shared" si="34"/>
        <v>0</v>
      </c>
      <c r="M95" s="27"/>
      <c r="N95" s="27">
        <f>+[1]january!N95+[1]february!N95+[1]march!N95+[1]april!N95+[1]may!N95+[1]june!N95+[1]july!N95+[1]august!N95+[1]september!N95+'[1]october '!N95+[1]november!N95+[1]december!N95</f>
        <v>0</v>
      </c>
      <c r="O95" s="27">
        <f>+[1]january!O95+[1]february!O95+[1]march!O95+[1]april!O95+[1]may!O95+[1]june!O95+[1]july!O95+[1]august!O95+[1]september!O95+'[1]october '!O95+[1]november!O95+[1]december!O95</f>
        <v>0</v>
      </c>
      <c r="P95" s="27">
        <f t="shared" si="35"/>
        <v>0</v>
      </c>
      <c r="Q95" s="28"/>
      <c r="R95" s="27">
        <f t="shared" si="36"/>
        <v>57240570</v>
      </c>
      <c r="S95" s="27">
        <f t="shared" si="36"/>
        <v>53384597.88000001</v>
      </c>
      <c r="T95" s="29">
        <f t="shared" si="37"/>
        <v>3855972.1199999899</v>
      </c>
      <c r="U95" s="32">
        <f t="shared" si="26"/>
        <v>0.93263567920445256</v>
      </c>
    </row>
    <row r="96" spans="2:21" ht="33">
      <c r="B96" s="33"/>
      <c r="C96" s="25"/>
      <c r="D96" s="25"/>
      <c r="E96" s="39" t="s">
        <v>89</v>
      </c>
      <c r="F96" s="27">
        <f>+[1]january!F96+[1]february!F96+[1]march!F96+[1]april!F96+[1]may!F96+[1]june!F96+[1]july!F96+[1]august!F96+[1]september!F96+'[1]october '!F96+[1]november!F96+[1]december!F96</f>
        <v>95171000</v>
      </c>
      <c r="G96" s="27">
        <f>+[1]january!G96+[1]february!G96+[1]march!G96+[1]april!G96+[1]may!G96+[1]june!G96+[1]july!G96+[1]august!G96+[1]september!G96+'[1]october '!G96+[1]november!G96+[1]december!G96</f>
        <v>91036419.510000005</v>
      </c>
      <c r="H96" s="27">
        <f t="shared" si="33"/>
        <v>4134580.4899999946</v>
      </c>
      <c r="I96" s="28"/>
      <c r="J96" s="27">
        <f>+[1]january!J96+[1]february!J96+[1]march!J96+[1]april!J96+[1]may!J96+[1]june!J96+[1]july!J96+[1]august!J96+[1]september!J96+'[1]october '!J96+[1]november!J96+[1]december!J96</f>
        <v>3983769</v>
      </c>
      <c r="K96" s="27">
        <f>+[1]january!K96+[1]february!K96+[1]march!K96+[1]april!K96+[1]may!K96+[1]june!K96+[1]july!K96+[1]august!K96+[1]september!K96+'[1]october '!K96+[1]november!K96+[1]december!K96</f>
        <v>3983769</v>
      </c>
      <c r="L96" s="27">
        <f t="shared" si="34"/>
        <v>0</v>
      </c>
      <c r="M96" s="27"/>
      <c r="N96" s="27">
        <f>+[1]january!N96+[1]february!N96+[1]march!N96+[1]april!N96+[1]may!N96+[1]june!N96+[1]july!N96+[1]august!N96+[1]september!N96+'[1]october '!N96+[1]november!N96+[1]december!N96</f>
        <v>615896</v>
      </c>
      <c r="O96" s="27">
        <f>+[1]january!O96+[1]february!O96+[1]march!O96+[1]april!O96+[1]may!O96+[1]june!O96+[1]july!O96+[1]august!O96+[1]september!O96+'[1]october '!O96+[1]november!O96+[1]december!O96</f>
        <v>615895.31999999995</v>
      </c>
      <c r="P96" s="27">
        <f t="shared" si="35"/>
        <v>0.68000000005122274</v>
      </c>
      <c r="Q96" s="28"/>
      <c r="R96" s="27">
        <f t="shared" si="36"/>
        <v>99770665</v>
      </c>
      <c r="S96" s="27">
        <f t="shared" si="36"/>
        <v>95636083.829999998</v>
      </c>
      <c r="T96" s="29">
        <f t="shared" si="37"/>
        <v>4134581.1700000018</v>
      </c>
      <c r="U96" s="32">
        <f t="shared" si="26"/>
        <v>0.95855914992648383</v>
      </c>
    </row>
    <row r="97" spans="2:25" ht="16.5">
      <c r="B97" s="33"/>
      <c r="C97" s="25"/>
      <c r="D97" s="25"/>
      <c r="E97" s="44" t="s">
        <v>90</v>
      </c>
      <c r="F97" s="27">
        <f>+[1]january!F97+[1]february!F97+[1]march!F97+[1]april!F97+[1]may!F97+[1]june!F97+[1]july!F97+[1]august!F97+[1]september!F97+'[1]october '!F97+[1]november!F97+[1]december!F97</f>
        <v>130446273</v>
      </c>
      <c r="G97" s="27">
        <f>+[1]january!G97+[1]february!G97+[1]march!G97+[1]april!G97+[1]may!G97+[1]june!G97+[1]july!G97+[1]august!G97+[1]september!G97+'[1]october '!G97+[1]november!G97+[1]december!G97</f>
        <v>49631409.090000004</v>
      </c>
      <c r="H97" s="27">
        <f t="shared" si="33"/>
        <v>80814863.909999996</v>
      </c>
      <c r="I97" s="28"/>
      <c r="J97" s="27">
        <f>+[1]january!J97+[1]february!J97+[1]march!J97+[1]april!J97+[1]may!J97+[1]june!J97+[1]july!J97+[1]august!J97+[1]september!J97+'[1]october '!J97+[1]november!J97+[1]december!J97</f>
        <v>0</v>
      </c>
      <c r="K97" s="27">
        <f>+[1]january!K97+[1]february!K97+[1]march!K97+[1]april!K97+[1]may!K97+[1]june!K97+[1]july!K97+[1]august!K97+[1]september!K97+'[1]october '!K97+[1]november!K97+[1]december!K97</f>
        <v>0</v>
      </c>
      <c r="L97" s="27">
        <f t="shared" si="34"/>
        <v>0</v>
      </c>
      <c r="M97" s="27"/>
      <c r="N97" s="27">
        <f>+[1]january!N97+[1]february!N97+[1]march!N97+[1]april!N97+[1]may!N97+[1]june!N97+[1]july!N97+[1]august!N97+[1]september!N97+'[1]october '!N97+[1]november!N97+[1]december!N97</f>
        <v>0</v>
      </c>
      <c r="O97" s="27">
        <f>+[1]january!O97+[1]february!O97+[1]march!O97+[1]april!O97+[1]may!O97+[1]june!O97+[1]july!O97+[1]august!O97+[1]september!O97+'[1]october '!O97+[1]november!O97+[1]december!O97</f>
        <v>0</v>
      </c>
      <c r="P97" s="27">
        <f t="shared" si="35"/>
        <v>0</v>
      </c>
      <c r="Q97" s="28"/>
      <c r="R97" s="27">
        <f t="shared" si="36"/>
        <v>130446273</v>
      </c>
      <c r="S97" s="27">
        <f t="shared" si="36"/>
        <v>49631409.090000004</v>
      </c>
      <c r="T97" s="29">
        <f t="shared" si="37"/>
        <v>80814863.909999996</v>
      </c>
      <c r="U97" s="32">
        <f t="shared" si="26"/>
        <v>0.3804739525980938</v>
      </c>
    </row>
    <row r="98" spans="2:25" ht="33">
      <c r="B98" s="33"/>
      <c r="C98" s="25"/>
      <c r="D98" s="25"/>
      <c r="E98" s="56" t="s">
        <v>91</v>
      </c>
      <c r="F98" s="27">
        <f>+[1]january!F98+[1]february!F98+[1]march!F98+[1]april!F98+[1]may!F98+[1]june!F98+[1]july!F98+[1]august!F98+[1]september!F98+'[1]october '!F98+[1]november!F98+[1]december!F98</f>
        <v>79668000</v>
      </c>
      <c r="G98" s="27">
        <f>+[1]january!G98+[1]february!G98+[1]march!G98+[1]april!G98+[1]may!G98+[1]june!G98+[1]july!G98+[1]august!G98+[1]september!G98+'[1]october '!G98+[1]november!G98+[1]december!G98</f>
        <v>76944345.989999995</v>
      </c>
      <c r="H98" s="27">
        <f t="shared" si="33"/>
        <v>2723654.0100000054</v>
      </c>
      <c r="I98" s="28"/>
      <c r="J98" s="27">
        <f>+[1]january!J98+[1]february!J98+[1]march!J98+[1]april!J98+[1]may!J98+[1]june!J98+[1]july!J98+[1]august!J98+[1]september!J98+'[1]october '!J98+[1]november!J98+[1]december!J98</f>
        <v>0</v>
      </c>
      <c r="K98" s="27">
        <f>+[1]january!K98+[1]february!K98+[1]march!K98+[1]april!K98+[1]may!K98+[1]june!K98+[1]july!K98+[1]august!K98+[1]september!K98+'[1]october '!K98+[1]november!K98+[1]december!K98</f>
        <v>0</v>
      </c>
      <c r="L98" s="27">
        <f t="shared" si="34"/>
        <v>0</v>
      </c>
      <c r="M98" s="27"/>
      <c r="N98" s="27">
        <f>+[1]january!N98+[1]february!N98+[1]march!N98+[1]april!N98+[1]may!N98+[1]june!N98+[1]july!N98+[1]august!N98+[1]september!N98+'[1]october '!N98+[1]november!N98+[1]december!N98</f>
        <v>0</v>
      </c>
      <c r="O98" s="27">
        <f>+[1]january!O98+[1]february!O98+[1]march!O98+[1]april!O98+[1]may!O98+[1]june!O98+[1]july!O98+[1]august!O98+[1]september!O98+'[1]october '!O98+[1]november!O98+[1]december!O98</f>
        <v>0</v>
      </c>
      <c r="P98" s="27">
        <f t="shared" si="35"/>
        <v>0</v>
      </c>
      <c r="Q98" s="28"/>
      <c r="R98" s="27">
        <f>+F98+J98+N98</f>
        <v>79668000</v>
      </c>
      <c r="S98" s="27">
        <f>+G98+K98+O98</f>
        <v>76944345.989999995</v>
      </c>
      <c r="T98" s="29">
        <f t="shared" si="37"/>
        <v>2723654.0100000054</v>
      </c>
      <c r="U98" s="32">
        <f t="shared" si="26"/>
        <v>0.96581244652809151</v>
      </c>
    </row>
    <row r="99" spans="2:25" ht="24.95" customHeight="1">
      <c r="B99" s="33"/>
      <c r="C99" s="25"/>
      <c r="D99" s="25"/>
      <c r="E99" s="56"/>
      <c r="F99" s="27">
        <f>+[1]january!F99+[1]february!F99+[1]march!F99+[1]april!F99+[1]may!F99+[1]june!F99+[1]july!F99+[1]august!F99+[1]september!F99+'[1]october '!F99+[1]november!F99+[1]december!F99</f>
        <v>0</v>
      </c>
      <c r="G99" s="27">
        <f>+[1]january!G99+[1]february!G99+[1]march!G99+[1]april!G99+[1]may!G99+[1]june!G99+[1]july!G99+[1]august!G99+[1]september!G99+'[1]october '!G99+[1]november!G99+[1]december!G99</f>
        <v>0</v>
      </c>
      <c r="H99" s="27"/>
      <c r="I99" s="28"/>
      <c r="J99" s="27">
        <f>+[1]january!J99+[1]february!J99+[1]march!J99+[1]april!J99+[1]may!J99+[1]june!J99+[1]july!J99+[1]august!J99+[1]september!J99+'[1]october '!J99+[1]november!J99+[1]december!J99</f>
        <v>0</v>
      </c>
      <c r="K99" s="27">
        <f>+[1]january!K99+[1]february!K99+[1]march!K99+[1]april!K99+[1]may!K99+[1]june!K99+[1]july!K99+[1]august!K99+[1]september!K99+'[1]october '!K99+[1]november!K99+[1]december!K99</f>
        <v>0</v>
      </c>
      <c r="L99" s="27"/>
      <c r="M99" s="27"/>
      <c r="N99" s="27">
        <f>+[1]january!N99+[1]february!N99+[1]march!N99+[1]april!N99+[1]may!N99+[1]june!N99+[1]july!N99+[1]august!N99+[1]september!N99+'[1]october '!N99+[1]november!N99+[1]december!N99</f>
        <v>0</v>
      </c>
      <c r="O99" s="27">
        <f>+[1]january!O99+[1]february!O99+[1]march!O99+[1]april!O99+[1]may!O99+[1]june!O99+[1]july!O99+[1]august!O99+[1]september!O99+'[1]october '!O99+[1]november!O99+[1]december!O99</f>
        <v>0</v>
      </c>
      <c r="P99" s="27"/>
      <c r="Q99" s="28"/>
      <c r="R99" s="27"/>
      <c r="S99" s="27"/>
      <c r="T99" s="29"/>
      <c r="U99" s="32"/>
    </row>
    <row r="100" spans="2:25" ht="16.5">
      <c r="B100" s="33"/>
      <c r="C100" s="37" t="s">
        <v>92</v>
      </c>
      <c r="D100" s="37"/>
      <c r="E100" s="25"/>
      <c r="F100" s="27">
        <f>+[1]january!F100+[1]february!F100+[1]march!F100+[1]april!F100+[1]may!F100+[1]june!F100+[1]july!F100+[1]august!F100+[1]september!F100+'[1]october '!F100+[1]november!F100+[1]december!F100</f>
        <v>0</v>
      </c>
      <c r="G100" s="27">
        <f>+[1]january!G100+[1]february!G100+[1]march!G100+[1]april!G100+[1]may!G100+[1]june!G100+[1]july!G100+[1]august!G100+[1]september!G100+'[1]october '!G100+[1]november!G100+[1]december!G100</f>
        <v>0</v>
      </c>
      <c r="H100" s="27"/>
      <c r="I100" s="28"/>
      <c r="J100" s="27">
        <f>+[1]january!J100+[1]february!J100+[1]march!J100+[1]april!J100+[1]may!J100+[1]june!J100+[1]july!J100+[1]august!J100+[1]september!J100+'[1]october '!J100+[1]november!J100+[1]december!J100</f>
        <v>0</v>
      </c>
      <c r="K100" s="27">
        <f>+[1]january!K100+[1]february!K100+[1]march!K100+[1]april!K100+[1]may!K100+[1]june!K100+[1]july!K100+[1]august!K100+[1]september!K100+'[1]october '!K100+[1]november!K100+[1]december!K100</f>
        <v>0</v>
      </c>
      <c r="L100" s="27"/>
      <c r="M100" s="27"/>
      <c r="N100" s="27">
        <f>+[1]january!N100+[1]february!N100+[1]march!N100+[1]april!N100+[1]may!N100+[1]june!N100+[1]july!N100+[1]august!N100+[1]september!N100+'[1]october '!N100+[1]november!N100+[1]december!N100</f>
        <v>0</v>
      </c>
      <c r="O100" s="27">
        <f>+[1]january!O100+[1]february!O100+[1]march!O100+[1]april!O100+[1]may!O100+[1]june!O100+[1]july!O100+[1]august!O100+[1]september!O100+'[1]october '!O100+[1]november!O100+[1]december!O100</f>
        <v>0</v>
      </c>
      <c r="P100" s="27"/>
      <c r="Q100" s="28"/>
      <c r="R100" s="27"/>
      <c r="S100" s="27"/>
      <c r="T100" s="29"/>
      <c r="U100" s="32"/>
    </row>
    <row r="101" spans="2:25" ht="16.5">
      <c r="B101" s="33"/>
      <c r="C101" s="37"/>
      <c r="D101" s="37"/>
      <c r="E101" s="25" t="s">
        <v>93</v>
      </c>
      <c r="F101" s="27">
        <f>+[1]january!F101+[1]february!F101+[1]march!F101+[1]april!F101+[1]may!F101+[1]june!F101+[1]july!F101+[1]august!F101+[1]september!F101+'[1]october '!F101+[1]november!F101+[1]december!F101</f>
        <v>1126339493</v>
      </c>
      <c r="G101" s="27">
        <f>+[1]january!G101+[1]february!G101+[1]march!G101+[1]april!G101+[1]may!G101+[1]june!G101+[1]july!G101+[1]august!G101+[1]september!G101+'[1]october '!G101+[1]november!G101+[1]december!G101</f>
        <v>999315473.24999988</v>
      </c>
      <c r="H101" s="27">
        <f>+F101-G101</f>
        <v>127024019.75000012</v>
      </c>
      <c r="I101" s="28"/>
      <c r="J101" s="27">
        <f>+[1]january!J101+[1]february!J101+[1]march!J101+[1]april!J101+[1]may!J101+[1]june!J101+[1]july!J101+[1]august!J101+[1]september!J101+'[1]october '!J101+[1]november!J101+[1]december!J101</f>
        <v>135977284</v>
      </c>
      <c r="K101" s="27">
        <f>+[1]january!K101+[1]february!K101+[1]march!K101+[1]april!K101+[1]may!K101+[1]june!K101+[1]july!K101+[1]august!K101+[1]september!K101+'[1]october '!K101+[1]november!K101+[1]december!K101</f>
        <v>135977284</v>
      </c>
      <c r="L101" s="27">
        <f>+J101-K101</f>
        <v>0</v>
      </c>
      <c r="M101" s="27"/>
      <c r="N101" s="27">
        <f>+[1]january!N101+[1]february!N101+[1]march!N101+[1]april!N101+[1]may!N101+[1]june!N101+[1]july!N101+[1]august!N101+[1]september!N101+'[1]october '!N101+[1]november!N101+[1]december!N101</f>
        <v>273328</v>
      </c>
      <c r="O101" s="27">
        <f>+[1]january!O101+[1]february!O101+[1]march!O101+[1]april!O101+[1]may!O101+[1]june!O101+[1]july!O101+[1]august!O101+[1]september!O101+'[1]october '!O101+[1]november!O101+[1]december!O101</f>
        <v>273328</v>
      </c>
      <c r="P101" s="27">
        <f>+N101-O101</f>
        <v>0</v>
      </c>
      <c r="Q101" s="28"/>
      <c r="R101" s="27">
        <f t="shared" ref="R101:S103" si="38">+F101+J101+N101</f>
        <v>1262590105</v>
      </c>
      <c r="S101" s="27">
        <f t="shared" si="38"/>
        <v>1135566085.25</v>
      </c>
      <c r="T101" s="29">
        <f>+R101-S101</f>
        <v>127024019.75</v>
      </c>
      <c r="U101" s="32">
        <f t="shared" si="26"/>
        <v>0.89939409532280468</v>
      </c>
    </row>
    <row r="102" spans="2:25" ht="49.5">
      <c r="B102" s="33"/>
      <c r="C102" s="25"/>
      <c r="D102" s="25"/>
      <c r="E102" s="39" t="s">
        <v>94</v>
      </c>
      <c r="F102" s="27">
        <f>+[1]january!F102+[1]february!F102+[1]march!F102+[1]april!F102+[1]may!F102+[1]june!F102+[1]july!F102+[1]august!F102+[1]september!F102+'[1]october '!F102+[1]november!F102+[1]december!F102</f>
        <v>870711880</v>
      </c>
      <c r="G102" s="27">
        <f>+[1]january!G102+[1]february!G102+[1]march!G102+[1]april!G102+[1]may!G102+[1]june!G102+[1]july!G102+[1]august!G102+[1]september!G102+'[1]october '!G102+[1]november!G102+[1]december!G102</f>
        <v>858828881.71999991</v>
      </c>
      <c r="H102" s="27">
        <f>+F102-G102</f>
        <v>11882998.280000091</v>
      </c>
      <c r="I102" s="28"/>
      <c r="J102" s="27">
        <f>+[1]january!J102+[1]february!J102+[1]march!J102+[1]april!J102+[1]may!J102+[1]june!J102+[1]july!J102+[1]august!J102+[1]september!J102+'[1]october '!J102+[1]november!J102+[1]december!J102</f>
        <v>0</v>
      </c>
      <c r="K102" s="27">
        <f>+[1]january!K102+[1]february!K102+[1]march!K102+[1]april!K102+[1]may!K102+[1]june!K102+[1]july!K102+[1]august!K102+[1]september!K102+'[1]october '!K102+[1]november!K102+[1]december!K102</f>
        <v>0</v>
      </c>
      <c r="L102" s="27">
        <f>+J102-K102</f>
        <v>0</v>
      </c>
      <c r="M102" s="27"/>
      <c r="N102" s="27">
        <f>+[1]january!N102+[1]february!N102+[1]march!N102+[1]april!N102+[1]may!N102+[1]june!N102+[1]july!N102+[1]august!N102+[1]september!N102+'[1]october '!N102+[1]november!N102+[1]december!N102</f>
        <v>0</v>
      </c>
      <c r="O102" s="27">
        <f>+[1]january!O102+[1]february!O102+[1]march!O102+[1]april!O102+[1]may!O102+[1]june!O102+[1]july!O102+[1]august!O102+[1]september!O102+'[1]october '!O102+[1]november!O102+[1]december!O102</f>
        <v>0</v>
      </c>
      <c r="P102" s="27">
        <f>+N102-O102</f>
        <v>0</v>
      </c>
      <c r="Q102" s="28"/>
      <c r="R102" s="27">
        <f t="shared" si="38"/>
        <v>870711880</v>
      </c>
      <c r="S102" s="27">
        <f t="shared" si="38"/>
        <v>858828881.71999991</v>
      </c>
      <c r="T102" s="29">
        <f>+R102-S102</f>
        <v>11882998.280000091</v>
      </c>
      <c r="U102" s="32">
        <f t="shared" si="26"/>
        <v>0.98635254835388242</v>
      </c>
    </row>
    <row r="103" spans="2:25" ht="33">
      <c r="B103" s="33"/>
      <c r="C103" s="25"/>
      <c r="D103" s="25"/>
      <c r="E103" s="39" t="s">
        <v>95</v>
      </c>
      <c r="F103" s="27">
        <f>+[1]january!F103+[1]february!F103+[1]march!F103+[1]april!F103+[1]may!F103+[1]june!F103+[1]july!F103+[1]august!F103+[1]september!F103+'[1]october '!F103+[1]november!F103+[1]december!F103</f>
        <v>39746075</v>
      </c>
      <c r="G103" s="27">
        <f>+[1]january!G103+[1]february!G103+[1]march!G103+[1]april!G103+[1]may!G103+[1]june!G103+[1]july!G103+[1]august!G103+[1]september!G103+'[1]october '!G103+[1]november!G103+[1]december!G103</f>
        <v>39228045.240000002</v>
      </c>
      <c r="H103" s="27">
        <f>+F103-G103</f>
        <v>518029.75999999791</v>
      </c>
      <c r="I103" s="28"/>
      <c r="J103" s="27">
        <f>+[1]january!J103+[1]february!J103+[1]march!J103+[1]april!J103+[1]may!J103+[1]june!J103+[1]july!J103+[1]august!J103+[1]september!J103+'[1]october '!J103+[1]november!J103+[1]december!J103</f>
        <v>0</v>
      </c>
      <c r="K103" s="27">
        <f>+[1]january!K103+[1]february!K103+[1]march!K103+[1]april!K103+[1]may!K103+[1]june!K103+[1]july!K103+[1]august!K103+[1]september!K103+'[1]october '!K103+[1]november!K103+[1]december!K103</f>
        <v>0</v>
      </c>
      <c r="L103" s="27">
        <f>+J103-K103</f>
        <v>0</v>
      </c>
      <c r="M103" s="27"/>
      <c r="N103" s="27">
        <f>+[1]january!N103+[1]february!N103+[1]march!N103+[1]april!N103+[1]may!N103+[1]june!N103+[1]july!N103+[1]august!N103+[1]september!N103+'[1]october '!N103+[1]november!N103+[1]december!N103</f>
        <v>0</v>
      </c>
      <c r="O103" s="27">
        <f>+[1]january!O103+[1]february!O103+[1]march!O103+[1]april!O103+[1]may!O103+[1]june!O103+[1]july!O103+[1]august!O103+[1]september!O103+'[1]october '!O103+[1]november!O103+[1]december!O103</f>
        <v>0</v>
      </c>
      <c r="P103" s="27">
        <f>+N103-O103</f>
        <v>0</v>
      </c>
      <c r="Q103" s="28"/>
      <c r="R103" s="27">
        <f t="shared" si="38"/>
        <v>39746075</v>
      </c>
      <c r="S103" s="27">
        <f t="shared" si="38"/>
        <v>39228045.240000002</v>
      </c>
      <c r="T103" s="29">
        <f>+R103-S103</f>
        <v>518029.75999999791</v>
      </c>
      <c r="U103" s="32">
        <f t="shared" si="26"/>
        <v>0.98696651782597411</v>
      </c>
    </row>
    <row r="104" spans="2:25" ht="16.5">
      <c r="B104" s="33"/>
      <c r="C104" s="25"/>
      <c r="D104" s="25"/>
      <c r="E104" s="47" t="s">
        <v>51</v>
      </c>
      <c r="F104" s="48">
        <f>SUM(F85:F103)</f>
        <v>6576932096.3400002</v>
      </c>
      <c r="G104" s="48">
        <f t="shared" ref="G104:S104" si="39">SUM(G85:G103)</f>
        <v>6104049263.3200006</v>
      </c>
      <c r="H104" s="48">
        <f t="shared" si="39"/>
        <v>472882833.01999998</v>
      </c>
      <c r="I104" s="48">
        <f t="shared" si="39"/>
        <v>0</v>
      </c>
      <c r="J104" s="48">
        <f>SUM(J85:J103)</f>
        <v>141007924.83000001</v>
      </c>
      <c r="K104" s="48">
        <f>SUM(K85:K103)</f>
        <v>141007924.83000001</v>
      </c>
      <c r="L104" s="48">
        <f>SUM(L85:L103)</f>
        <v>0</v>
      </c>
      <c r="M104" s="48">
        <f t="shared" si="39"/>
        <v>0</v>
      </c>
      <c r="N104" s="48">
        <f>SUM(N85:N103)</f>
        <v>18680084.82</v>
      </c>
      <c r="O104" s="48">
        <f>SUM(O85:O103)</f>
        <v>17026584.469999999</v>
      </c>
      <c r="P104" s="48">
        <f>SUM(P85:P103)</f>
        <v>1653500.3500000034</v>
      </c>
      <c r="Q104" s="48">
        <f t="shared" si="39"/>
        <v>0</v>
      </c>
      <c r="R104" s="48">
        <f t="shared" si="39"/>
        <v>6736620105.9899998</v>
      </c>
      <c r="S104" s="48">
        <f t="shared" si="39"/>
        <v>6262083772.6199999</v>
      </c>
      <c r="T104" s="50">
        <f>SUM(T85:T103)</f>
        <v>474536333.36999989</v>
      </c>
      <c r="U104" s="32">
        <f t="shared" si="26"/>
        <v>0.9295586917617551</v>
      </c>
    </row>
    <row r="105" spans="2:25" ht="24.95" customHeight="1">
      <c r="B105" s="33"/>
      <c r="C105" s="25"/>
      <c r="D105" s="25"/>
      <c r="E105" s="39"/>
      <c r="F105" s="27">
        <f>+[1]january!F105+[1]february!F105+[1]march!F105+[1]april!F105+[1]may!F105</f>
        <v>0</v>
      </c>
      <c r="G105" s="27">
        <f>+[1]january!G105+[1]february!G105+[1]march!G105+[1]april!G105+[1]may!G105</f>
        <v>0</v>
      </c>
      <c r="H105" s="27"/>
      <c r="I105" s="28"/>
      <c r="J105" s="27">
        <f>+[1]january!J105+[1]february!J105+[1]march!J105+[1]april!J105+[1]may!J105</f>
        <v>0</v>
      </c>
      <c r="K105" s="27">
        <f>+[1]january!K105+[1]february!K105+[1]march!K105+[1]april!K105+[1]may!K105</f>
        <v>0</v>
      </c>
      <c r="L105" s="27"/>
      <c r="M105" s="27"/>
      <c r="N105" s="27">
        <f>+[1]january!N105+[1]february!N105+[1]march!N105+[1]april!N105+[1]may!N105</f>
        <v>0</v>
      </c>
      <c r="O105" s="27">
        <f>+[1]january!O105+[1]february!O105+[1]march!O105+[1]april!O105+[1]may!O105</f>
        <v>0</v>
      </c>
      <c r="P105" s="27"/>
      <c r="Q105" s="28"/>
      <c r="R105" s="27"/>
      <c r="S105" s="27"/>
      <c r="T105" s="29"/>
      <c r="U105" s="32"/>
      <c r="Y105" s="3" t="s">
        <v>96</v>
      </c>
    </row>
    <row r="106" spans="2:25" ht="16.5">
      <c r="B106" s="33"/>
      <c r="C106" s="40" t="s">
        <v>97</v>
      </c>
      <c r="D106" s="25"/>
      <c r="E106" s="39"/>
      <c r="F106" s="27">
        <f>SUM(F108:F136)</f>
        <v>8619345792.9500008</v>
      </c>
      <c r="G106" s="27">
        <f>SUM(G108:G136)</f>
        <v>6349174400.8051977</v>
      </c>
      <c r="H106" s="27">
        <f t="shared" ref="H106:T106" si="40">SUM(H108:H136)</f>
        <v>2270171392.144803</v>
      </c>
      <c r="I106" s="27">
        <f t="shared" si="40"/>
        <v>0</v>
      </c>
      <c r="J106" s="27">
        <f>SUM(J108:J136)</f>
        <v>69637040.75</v>
      </c>
      <c r="K106" s="27">
        <f>SUM(K108:K136)</f>
        <v>62744400.057766616</v>
      </c>
      <c r="L106" s="27">
        <f>SUM(L108:L136)</f>
        <v>6892640.6922333846</v>
      </c>
      <c r="M106" s="27">
        <f t="shared" si="40"/>
        <v>0</v>
      </c>
      <c r="N106" s="27">
        <f>SUM(N108:N136)</f>
        <v>21837612.129999999</v>
      </c>
      <c r="O106" s="27">
        <f>SUM(O108:O136)</f>
        <v>21267566.539999995</v>
      </c>
      <c r="P106" s="27">
        <f>SUM(P108:P136)</f>
        <v>570045.59000000136</v>
      </c>
      <c r="Q106" s="27">
        <f t="shared" si="40"/>
        <v>0</v>
      </c>
      <c r="R106" s="27">
        <f t="shared" si="40"/>
        <v>8710820445.8300018</v>
      </c>
      <c r="S106" s="27">
        <f t="shared" si="40"/>
        <v>6433186367.4029646</v>
      </c>
      <c r="T106" s="29">
        <f t="shared" si="40"/>
        <v>2277634078.4270358</v>
      </c>
      <c r="U106" s="32">
        <f>+S106/R106</f>
        <v>0.7385281796828479</v>
      </c>
    </row>
    <row r="107" spans="2:25" ht="16.5">
      <c r="B107" s="33"/>
      <c r="C107" s="37" t="s">
        <v>98</v>
      </c>
      <c r="D107" s="37"/>
      <c r="E107" s="25"/>
      <c r="F107" s="27"/>
      <c r="G107" s="27"/>
      <c r="H107" s="27">
        <f t="shared" ref="H107:H115" si="41">+F107-G107</f>
        <v>0</v>
      </c>
      <c r="I107" s="28"/>
      <c r="J107" s="27"/>
      <c r="K107" s="27"/>
      <c r="L107" s="27">
        <f t="shared" ref="L107:L115" si="42">+J107-K107</f>
        <v>0</v>
      </c>
      <c r="M107" s="27"/>
      <c r="N107" s="27"/>
      <c r="O107" s="27"/>
      <c r="P107" s="27">
        <f t="shared" ref="P107:P115" si="43">+N107-O107</f>
        <v>0</v>
      </c>
      <c r="Q107" s="28"/>
      <c r="R107" s="27"/>
      <c r="S107" s="27"/>
      <c r="T107" s="29"/>
      <c r="U107" s="32"/>
    </row>
    <row r="108" spans="2:25" ht="16.5">
      <c r="B108" s="33"/>
      <c r="C108" s="37"/>
      <c r="D108" s="37"/>
      <c r="E108" s="25" t="s">
        <v>99</v>
      </c>
      <c r="F108" s="27">
        <f>+[1]january!F108+[1]february!F108+[1]march!F108+[1]april!F108+[1]may!F108+[1]june!F108+[1]july!F108+[1]august!F108+[1]september!F108+'[1]october '!F108+[1]november!F108+[1]december!F108</f>
        <v>2066142000</v>
      </c>
      <c r="G108" s="27">
        <f>+[1]january!G108+[1]february!G108+[1]march!G108+[1]april!G108+[1]may!G108+[1]june!G108+[1]july!G108+[1]august!G108+[1]september!G108+'[1]october '!G108+[1]november!G108+[1]december!G108</f>
        <v>523011989.21999991</v>
      </c>
      <c r="H108" s="27">
        <f t="shared" si="41"/>
        <v>1543130010.7800002</v>
      </c>
      <c r="I108" s="28"/>
      <c r="J108" s="27">
        <f>+[1]january!J108+[1]february!J108+[1]march!J108+[1]april!J108+[1]may!J108+[1]june!J108+[1]july!J108+[1]august!J108+[1]september!J108+'[1]october '!J108+[1]november!J108+[1]december!J108</f>
        <v>0</v>
      </c>
      <c r="K108" s="27">
        <f>+[1]january!K108+[1]february!K108+[1]march!K108+[1]april!K108+[1]may!K108+[1]june!K108+[1]july!K108+[1]august!K108+[1]september!K108+'[1]october '!K108+[1]november!K108+[1]december!K108</f>
        <v>0</v>
      </c>
      <c r="L108" s="27">
        <f t="shared" si="42"/>
        <v>0</v>
      </c>
      <c r="M108" s="27"/>
      <c r="N108" s="27">
        <f>+[1]january!N108+[1]february!N108+[1]march!N108+[1]april!N108+[1]may!N108+[1]june!N108+[1]july!N108+[1]august!N108+[1]september!N108+'[1]october '!N108+[1]november!N108+[1]december!N108</f>
        <v>0</v>
      </c>
      <c r="O108" s="27">
        <f>+[1]january!O108+[1]february!O108+[1]march!O108+[1]april!O108+[1]may!O108+[1]june!O108+[1]july!O108+[1]august!O108+[1]september!O108+'[1]october '!O108+[1]november!O108+[1]december!O108</f>
        <v>0</v>
      </c>
      <c r="P108" s="27">
        <f t="shared" si="43"/>
        <v>0</v>
      </c>
      <c r="Q108" s="28"/>
      <c r="R108" s="27">
        <f t="shared" ref="R108:S115" si="44">+F108+J108+N108</f>
        <v>2066142000</v>
      </c>
      <c r="S108" s="27">
        <f t="shared" si="44"/>
        <v>523011989.21999991</v>
      </c>
      <c r="T108" s="29">
        <f t="shared" ref="T108:T115" si="45">+R108-S108</f>
        <v>1543130010.7800002</v>
      </c>
      <c r="U108" s="32">
        <f t="shared" si="26"/>
        <v>0.25313458088553442</v>
      </c>
    </row>
    <row r="109" spans="2:25" ht="33">
      <c r="B109" s="33"/>
      <c r="C109" s="25"/>
      <c r="D109" s="25"/>
      <c r="E109" s="39" t="s">
        <v>100</v>
      </c>
      <c r="F109" s="27">
        <f>+[1]january!F109+[1]february!F109+[1]march!F109+[1]april!F109+[1]may!F109+[1]june!F109+[1]july!F109+[1]august!F109+[1]september!F109+'[1]october '!F109+[1]november!F109+[1]december!F109</f>
        <v>472946580</v>
      </c>
      <c r="G109" s="27">
        <f>+[1]january!G109+[1]february!G109+[1]march!G109+[1]april!G109+[1]may!G109+[1]june!G109+[1]july!G109+[1]august!G109+[1]september!G109+'[1]october '!G109+[1]november!G109+[1]december!G109</f>
        <v>377202783.42999995</v>
      </c>
      <c r="H109" s="27">
        <f t="shared" si="41"/>
        <v>95743796.570000052</v>
      </c>
      <c r="I109" s="28"/>
      <c r="J109" s="27">
        <f>+[1]january!J109+[1]february!J109+[1]march!J109+[1]april!J109+[1]may!J109+[1]june!J109+[1]july!J109+[1]august!J109+[1]september!J109+'[1]october '!J109+[1]november!J109+[1]december!J109</f>
        <v>33000000</v>
      </c>
      <c r="K109" s="27">
        <f>+[1]january!K109+[1]february!K109+[1]march!K109+[1]april!K109+[1]may!K109+[1]june!K109+[1]july!K109+[1]august!K109+[1]september!K109+'[1]october '!K109+[1]november!K109+[1]december!K109</f>
        <v>30232142.850000001</v>
      </c>
      <c r="L109" s="27">
        <f t="shared" si="42"/>
        <v>2767857.1499999985</v>
      </c>
      <c r="M109" s="27"/>
      <c r="N109" s="27">
        <f>+[1]january!N109+[1]february!N109+[1]march!N109+[1]april!N109+[1]may!N109+[1]june!N109+[1]july!N109+[1]august!N109+[1]september!N109+'[1]october '!N109+[1]november!N109+[1]december!N109</f>
        <v>5246780</v>
      </c>
      <c r="O109" s="27">
        <f>+[1]january!O109+[1]february!O109+[1]march!O109+[1]april!O109+[1]may!O109+[1]june!O109+[1]july!O109+[1]august!O109+[1]september!O109+'[1]october '!O109+[1]november!O109+[1]december!O109</f>
        <v>5246778.3</v>
      </c>
      <c r="P109" s="27">
        <f t="shared" si="43"/>
        <v>1.7000000001862645</v>
      </c>
      <c r="Q109" s="28"/>
      <c r="R109" s="27">
        <f t="shared" si="44"/>
        <v>511193360</v>
      </c>
      <c r="S109" s="27">
        <f t="shared" si="44"/>
        <v>412681704.57999998</v>
      </c>
      <c r="T109" s="29">
        <f t="shared" si="45"/>
        <v>98511655.420000017</v>
      </c>
      <c r="U109" s="32">
        <f t="shared" si="26"/>
        <v>0.80729081571012573</v>
      </c>
    </row>
    <row r="110" spans="2:25" ht="33">
      <c r="B110" s="33"/>
      <c r="C110" s="25"/>
      <c r="D110" s="25"/>
      <c r="E110" s="39" t="s">
        <v>101</v>
      </c>
      <c r="F110" s="27">
        <f>+[1]january!F110+[1]february!F110+[1]march!F110+[1]april!F110+[1]may!F110+[1]june!F110+[1]july!F110+[1]august!F110+[1]september!F110+'[1]october '!F110+[1]november!F110+[1]december!F110</f>
        <v>87501965</v>
      </c>
      <c r="G110" s="27">
        <f>+[1]january!G110+[1]february!G110+[1]march!G110+[1]april!G110+[1]may!G110+[1]june!G110+[1]july!G110+[1]august!G110+[1]september!G110+'[1]october '!G110+[1]november!G110+[1]december!G110</f>
        <v>61054424.749999993</v>
      </c>
      <c r="H110" s="27">
        <f t="shared" si="41"/>
        <v>26447540.250000007</v>
      </c>
      <c r="I110" s="28"/>
      <c r="J110" s="27">
        <f>+[1]january!J110+[1]february!J110+[1]march!J110+[1]april!J110+[1]may!J110+[1]june!J110+[1]july!J110+[1]august!J110+[1]september!J110+'[1]october '!J110+[1]november!J110+[1]december!J110</f>
        <v>0</v>
      </c>
      <c r="K110" s="27">
        <f>+[1]january!K110+[1]february!K110+[1]march!K110+[1]april!K110+[1]may!K110+[1]june!K110+[1]july!K110+[1]august!K110+[1]september!K110+'[1]october '!K110+[1]november!K110+[1]december!K110</f>
        <v>0</v>
      </c>
      <c r="L110" s="27">
        <f t="shared" si="42"/>
        <v>0</v>
      </c>
      <c r="M110" s="27"/>
      <c r="N110" s="27">
        <f>+[1]january!N110+[1]february!N110+[1]march!N110+[1]april!N110+[1]may!N110+[1]june!N110+[1]july!N110+[1]august!N110+[1]september!N110+'[1]october '!N110+[1]november!N110+[1]december!N110</f>
        <v>0</v>
      </c>
      <c r="O110" s="27">
        <f>+[1]january!O110+[1]february!O110+[1]march!O110+[1]april!O110+[1]may!O110+[1]june!O110+[1]july!O110+[1]august!O110+[1]september!O110+'[1]october '!O110+[1]november!O110+[1]december!O110</f>
        <v>0</v>
      </c>
      <c r="P110" s="27">
        <f t="shared" si="43"/>
        <v>0</v>
      </c>
      <c r="Q110" s="28"/>
      <c r="R110" s="27">
        <f t="shared" si="44"/>
        <v>87501965</v>
      </c>
      <c r="S110" s="27">
        <f t="shared" si="44"/>
        <v>61054424.749999993</v>
      </c>
      <c r="T110" s="29">
        <f t="shared" si="45"/>
        <v>26447540.250000007</v>
      </c>
      <c r="U110" s="32">
        <f t="shared" si="26"/>
        <v>0.69774918483259196</v>
      </c>
    </row>
    <row r="111" spans="2:25" ht="33">
      <c r="B111" s="33"/>
      <c r="C111" s="25"/>
      <c r="D111" s="25"/>
      <c r="E111" s="39" t="s">
        <v>102</v>
      </c>
      <c r="F111" s="27">
        <f>+[1]january!F111+[1]february!F111+[1]march!F111+[1]april!F111+[1]may!F111+[1]june!F111+[1]july!F111+[1]august!F111+[1]september!F111+'[1]october '!F111+[1]november!F111+[1]december!F111</f>
        <v>48202311</v>
      </c>
      <c r="G111" s="27">
        <f>+[1]january!G111+[1]february!G111+[1]march!G111+[1]april!G111+[1]may!G111+[1]june!G111+[1]july!G111+[1]august!G111+[1]september!G111+'[1]october '!G111+[1]november!G111+[1]december!G111</f>
        <v>44796239.571642853</v>
      </c>
      <c r="H111" s="27">
        <f t="shared" si="41"/>
        <v>3406071.4283571467</v>
      </c>
      <c r="I111" s="28"/>
      <c r="J111" s="27">
        <f>+[1]january!J111+[1]february!J111+[1]march!J111+[1]april!J111+[1]may!J111+[1]june!J111+[1]july!J111+[1]august!J111+[1]september!J111+'[1]october '!J111+[1]november!J111+[1]december!J111</f>
        <v>0</v>
      </c>
      <c r="K111" s="27">
        <f>+[1]january!K111+[1]february!K111+[1]march!K111+[1]april!K111+[1]may!K111+[1]june!K111+[1]july!K111+[1]august!K111+[1]september!K111+'[1]october '!K111+[1]november!K111+[1]december!K111</f>
        <v>0</v>
      </c>
      <c r="L111" s="27">
        <f t="shared" si="42"/>
        <v>0</v>
      </c>
      <c r="M111" s="27"/>
      <c r="N111" s="27">
        <f>+[1]january!N111+[1]february!N111+[1]march!N111+[1]april!N111+[1]may!N111+[1]june!N111+[1]july!N111+[1]august!N111+[1]september!N111+'[1]october '!N111+[1]november!N111+[1]december!N111</f>
        <v>0</v>
      </c>
      <c r="O111" s="27">
        <f>+[1]january!O111+[1]february!O111+[1]march!O111+[1]april!O111+[1]may!O111+[1]june!O111+[1]july!O111+[1]august!O111+[1]september!O111+'[1]october '!O111+[1]november!O111+[1]december!O111</f>
        <v>0</v>
      </c>
      <c r="P111" s="27">
        <f t="shared" si="43"/>
        <v>0</v>
      </c>
      <c r="Q111" s="28"/>
      <c r="R111" s="27">
        <f t="shared" si="44"/>
        <v>48202311</v>
      </c>
      <c r="S111" s="27">
        <f t="shared" si="44"/>
        <v>44796239.571642853</v>
      </c>
      <c r="T111" s="29">
        <f t="shared" si="45"/>
        <v>3406071.4283571467</v>
      </c>
      <c r="U111" s="32">
        <f t="shared" si="26"/>
        <v>0.9293380056330256</v>
      </c>
    </row>
    <row r="112" spans="2:25" ht="33">
      <c r="B112" s="33"/>
      <c r="C112" s="25"/>
      <c r="D112" s="25"/>
      <c r="E112" s="39" t="s">
        <v>103</v>
      </c>
      <c r="F112" s="27">
        <f>+[1]january!F112+[1]february!F112+[1]march!F112+[1]april!F112+[1]may!F112+[1]june!F112+[1]july!F112+[1]august!F112+[1]september!F112+'[1]october '!F112+[1]november!F112+[1]december!F112</f>
        <v>21262260</v>
      </c>
      <c r="G112" s="27">
        <f>+[1]january!G112+[1]february!G112+[1]march!G112+[1]april!G112+[1]may!G112+[1]june!G112+[1]july!G112+[1]august!G112+[1]september!G112+'[1]october '!G112+[1]november!G112+[1]december!G112</f>
        <v>20419726.469999999</v>
      </c>
      <c r="H112" s="27">
        <f t="shared" si="41"/>
        <v>842533.53000000119</v>
      </c>
      <c r="I112" s="28"/>
      <c r="J112" s="27">
        <f>+[1]january!J112+[1]february!J112+[1]march!J112+[1]april!J112+[1]may!J112+[1]june!J112+[1]july!J112+[1]august!J112+[1]september!J112+'[1]october '!J112+[1]november!J112+[1]december!J112</f>
        <v>0</v>
      </c>
      <c r="K112" s="27">
        <f>+[1]january!K112+[1]february!K112+[1]march!K112+[1]april!K112+[1]may!K112+[1]june!K112+[1]july!K112+[1]august!K112+[1]september!K112+'[1]october '!K112+[1]november!K112+[1]december!K112</f>
        <v>0</v>
      </c>
      <c r="L112" s="27">
        <f t="shared" si="42"/>
        <v>0</v>
      </c>
      <c r="M112" s="27"/>
      <c r="N112" s="27">
        <f>+[1]january!N112+[1]february!N112+[1]march!N112+[1]april!N112+[1]may!N112+[1]june!N112+[1]july!N112+[1]august!N112+[1]september!N112+'[1]october '!N112+[1]november!N112+[1]december!N112</f>
        <v>0</v>
      </c>
      <c r="O112" s="27">
        <f>+[1]january!O112+[1]february!O112+[1]march!O112+[1]april!O112+[1]may!O112+[1]june!O112+[1]july!O112+[1]august!O112+[1]september!O112+'[1]october '!O112+[1]november!O112+[1]december!O112</f>
        <v>0</v>
      </c>
      <c r="P112" s="27">
        <f t="shared" si="43"/>
        <v>0</v>
      </c>
      <c r="Q112" s="28"/>
      <c r="R112" s="27">
        <f t="shared" si="44"/>
        <v>21262260</v>
      </c>
      <c r="S112" s="27">
        <f t="shared" si="44"/>
        <v>20419726.469999999</v>
      </c>
      <c r="T112" s="29">
        <f t="shared" si="45"/>
        <v>842533.53000000119</v>
      </c>
      <c r="U112" s="32">
        <f t="shared" si="26"/>
        <v>0.96037422503534431</v>
      </c>
    </row>
    <row r="113" spans="2:21" ht="33">
      <c r="B113" s="33"/>
      <c r="C113" s="25"/>
      <c r="D113" s="25"/>
      <c r="E113" s="39" t="s">
        <v>104</v>
      </c>
      <c r="F113" s="27">
        <f>+[1]january!F113+[1]february!F113+[1]march!F113+[1]april!F113+[1]may!F113+[1]june!F113+[1]july!F113+[1]august!F113+[1]september!F113+'[1]october '!F113+[1]november!F113+[1]december!F113</f>
        <v>44458303</v>
      </c>
      <c r="G113" s="27">
        <f>+[1]january!G113+[1]february!G113+[1]march!G113+[1]april!G113+[1]may!G113+[1]june!G113+[1]july!G113+[1]august!G113+[1]september!G113+'[1]october '!G113+[1]november!G113+[1]december!G113</f>
        <v>39132183.390000001</v>
      </c>
      <c r="H113" s="27">
        <f t="shared" si="41"/>
        <v>5326119.6099999994</v>
      </c>
      <c r="I113" s="28"/>
      <c r="J113" s="27">
        <f>+[1]january!J113+[1]february!J113+[1]march!J113+[1]april!J113+[1]may!J113+[1]june!J113+[1]july!J113+[1]august!J113+[1]september!J113+'[1]october '!J113+[1]november!J113+[1]december!J113</f>
        <v>0</v>
      </c>
      <c r="K113" s="27">
        <f>+[1]january!K113+[1]february!K113+[1]march!K113+[1]april!K113+[1]may!K113+[1]june!K113+[1]july!K113+[1]august!K113+[1]september!K113+'[1]october '!K113+[1]november!K113+[1]december!K113</f>
        <v>0</v>
      </c>
      <c r="L113" s="27">
        <f t="shared" si="42"/>
        <v>0</v>
      </c>
      <c r="M113" s="27"/>
      <c r="N113" s="27">
        <f>+[1]january!N113+[1]february!N113+[1]march!N113+[1]april!N113+[1]may!N113+[1]june!N113+[1]july!N113+[1]august!N113+[1]september!N113+'[1]october '!N113+[1]november!N113+[1]december!N113</f>
        <v>0</v>
      </c>
      <c r="O113" s="27">
        <f>+[1]january!O113+[1]february!O113+[1]march!O113+[1]april!O113+[1]may!O113+[1]june!O113+[1]july!O113+[1]august!O113+[1]september!O113+'[1]october '!O113+[1]november!O113+[1]december!O113</f>
        <v>0</v>
      </c>
      <c r="P113" s="27">
        <f t="shared" si="43"/>
        <v>0</v>
      </c>
      <c r="Q113" s="28"/>
      <c r="R113" s="27">
        <f t="shared" si="44"/>
        <v>44458303</v>
      </c>
      <c r="S113" s="27">
        <f t="shared" si="44"/>
        <v>39132183.390000001</v>
      </c>
      <c r="T113" s="29">
        <f t="shared" si="45"/>
        <v>5326119.6099999994</v>
      </c>
      <c r="U113" s="32">
        <f t="shared" si="26"/>
        <v>0.88019966461607857</v>
      </c>
    </row>
    <row r="114" spans="2:21" ht="49.5">
      <c r="B114" s="33"/>
      <c r="C114" s="25"/>
      <c r="D114" s="25"/>
      <c r="E114" s="39" t="s">
        <v>105</v>
      </c>
      <c r="F114" s="27">
        <f>+[1]january!F114+[1]february!F114+[1]march!F114+[1]april!F114+[1]may!F114+[1]june!F114+[1]july!F114+[1]august!F114+[1]september!F114+'[1]october '!F114+[1]november!F114+[1]december!F114</f>
        <v>162360765</v>
      </c>
      <c r="G114" s="27">
        <f>+[1]january!G114+[1]february!G114+[1]march!G114+[1]april!G114+[1]may!G114+[1]june!G114+[1]july!G114+[1]august!G114+[1]september!G114+'[1]october '!G114+[1]november!G114+[1]december!G114</f>
        <v>162116642.74000001</v>
      </c>
      <c r="H114" s="27">
        <f t="shared" si="41"/>
        <v>244122.25999999046</v>
      </c>
      <c r="I114" s="28"/>
      <c r="J114" s="27">
        <f>+[1]january!J114+[1]february!J114+[1]march!J114+[1]april!J114+[1]may!J114+[1]june!J114+[1]july!J114+[1]august!J114+[1]september!J114+'[1]october '!J114+[1]november!J114+[1]december!J114</f>
        <v>7600000</v>
      </c>
      <c r="K114" s="27">
        <f>+[1]january!K114+[1]february!K114+[1]march!K114+[1]april!K114+[1]may!K114+[1]june!K114+[1]july!K114+[1]august!K114+[1]september!K114+'[1]october '!K114+[1]november!K114+[1]december!K114</f>
        <v>4635816.46</v>
      </c>
      <c r="L114" s="27">
        <f t="shared" si="42"/>
        <v>2964183.54</v>
      </c>
      <c r="M114" s="27"/>
      <c r="N114" s="27">
        <f>+[1]january!N114+[1]february!N114+[1]march!N114+[1]april!N114+[1]may!N114+[1]june!N114+[1]july!N114+[1]august!N114+[1]september!N114+'[1]october '!N114+[1]november!N114+[1]december!N114</f>
        <v>0</v>
      </c>
      <c r="O114" s="27">
        <f>+[1]january!O114+[1]february!O114+[1]march!O114+[1]april!O114+[1]may!O114+[1]june!O114+[1]july!O114+[1]august!O114+[1]september!O114+'[1]october '!O114+[1]november!O114+[1]december!O114</f>
        <v>0</v>
      </c>
      <c r="P114" s="27">
        <f t="shared" si="43"/>
        <v>0</v>
      </c>
      <c r="Q114" s="28"/>
      <c r="R114" s="27">
        <f t="shared" si="44"/>
        <v>169960765</v>
      </c>
      <c r="S114" s="27">
        <f t="shared" si="44"/>
        <v>166752459.20000002</v>
      </c>
      <c r="T114" s="29">
        <f t="shared" si="45"/>
        <v>3208305.7999999821</v>
      </c>
      <c r="U114" s="32">
        <f t="shared" si="26"/>
        <v>0.98112325629977026</v>
      </c>
    </row>
    <row r="115" spans="2:21" ht="49.5">
      <c r="B115" s="33"/>
      <c r="C115" s="25"/>
      <c r="D115" s="25"/>
      <c r="E115" s="38" t="s">
        <v>106</v>
      </c>
      <c r="F115" s="27">
        <f>+[1]january!F115+[1]february!F115+[1]march!F115+[1]april!F115+[1]may!F115+[1]june!F115+[1]july!F115+[1]august!F115+[1]september!F115+'[1]october '!F115+[1]november!F115+[1]december!F115</f>
        <v>164348448</v>
      </c>
      <c r="G115" s="27">
        <f>+[1]january!G115+[1]february!G115+[1]march!G115+[1]april!G115+[1]may!G115+[1]june!G115+[1]july!G115+[1]august!G115+[1]september!G115+'[1]october '!G115+[1]november!G115+[1]december!G115</f>
        <v>118189358.39</v>
      </c>
      <c r="H115" s="27">
        <f t="shared" si="41"/>
        <v>46159089.609999999</v>
      </c>
      <c r="I115" s="28"/>
      <c r="J115" s="27">
        <f>+[1]january!J115+[1]february!J115+[1]march!J115+[1]april!J115+[1]may!J115+[1]june!J115+[1]july!J115+[1]august!J115+[1]september!J115+'[1]october '!J115+[1]november!J115+[1]december!J115</f>
        <v>0</v>
      </c>
      <c r="K115" s="27">
        <f>+[1]january!K115+[1]february!K115+[1]march!K115+[1]april!K115+[1]may!K115+[1]june!K115+[1]july!K115+[1]august!K115+[1]september!K115+'[1]october '!K115+[1]november!K115+[1]december!K115</f>
        <v>0</v>
      </c>
      <c r="L115" s="27">
        <f t="shared" si="42"/>
        <v>0</v>
      </c>
      <c r="M115" s="27"/>
      <c r="N115" s="27">
        <f>+[1]january!N115+[1]february!N115+[1]march!N115+[1]april!N115+[1]may!N115+[1]june!N115+[1]july!N115+[1]august!N115+[1]september!N115+'[1]october '!N115+[1]november!N115+[1]december!N115</f>
        <v>0</v>
      </c>
      <c r="O115" s="27">
        <f>+[1]january!O115+[1]february!O115+[1]march!O115+[1]april!O115+[1]may!O115+[1]june!O115+[1]july!O115+[1]august!O115+[1]september!O115+'[1]october '!O115+[1]november!O115+[1]december!O115</f>
        <v>0</v>
      </c>
      <c r="P115" s="27">
        <f t="shared" si="43"/>
        <v>0</v>
      </c>
      <c r="Q115" s="28"/>
      <c r="R115" s="27">
        <f t="shared" si="44"/>
        <v>164348448</v>
      </c>
      <c r="S115" s="27">
        <f t="shared" si="44"/>
        <v>118189358.39</v>
      </c>
      <c r="T115" s="29">
        <f t="shared" si="45"/>
        <v>46159089.609999999</v>
      </c>
      <c r="U115" s="32">
        <f t="shared" si="26"/>
        <v>0.71913887735648108</v>
      </c>
    </row>
    <row r="116" spans="2:21" ht="16.5">
      <c r="B116" s="33"/>
      <c r="C116" s="25"/>
      <c r="D116" s="25"/>
      <c r="E116" s="44"/>
      <c r="F116" s="27">
        <f>+[1]january!F116+[1]february!F116+[1]march!F116+[1]april!F116+[1]may!F116+[1]june!F116+[1]july!F116+[1]august!F116+[1]september!F116+'[1]october '!F116+[1]november!F116+[1]december!F116</f>
        <v>0</v>
      </c>
      <c r="G116" s="27">
        <f>+[1]january!G116+[1]february!G116+[1]march!G116+[1]april!G116+[1]may!G116+[1]june!G116+[1]july!G116+[1]august!G116+[1]september!G116+'[1]october '!G116+[1]november!G116+[1]december!G116</f>
        <v>0</v>
      </c>
      <c r="H116" s="27"/>
      <c r="I116" s="28"/>
      <c r="J116" s="27">
        <f>+[1]january!J116+[1]february!J116+[1]march!J116+[1]april!J116+[1]may!J116+[1]june!J116+[1]july!J116+[1]august!J116+[1]september!J116+'[1]october '!J116+[1]november!J116+[1]december!J116</f>
        <v>0</v>
      </c>
      <c r="K116" s="27">
        <f>+[1]january!K116+[1]february!K116+[1]march!K116+[1]april!K116+[1]may!K116+[1]june!K116+[1]july!K116+[1]august!K116+[1]september!K116+'[1]october '!K116+[1]november!K116+[1]december!K116</f>
        <v>0</v>
      </c>
      <c r="L116" s="27"/>
      <c r="M116" s="27"/>
      <c r="N116" s="27">
        <f>+[1]january!N116+[1]february!N116+[1]march!N116+[1]april!N116+[1]may!N116+[1]june!N116+[1]july!N116+[1]august!N116+[1]september!N116+'[1]october '!N116+[1]november!N116+[1]december!N116</f>
        <v>0</v>
      </c>
      <c r="O116" s="27">
        <f>+[1]january!O116+[1]february!O116+[1]march!O116+[1]april!O116+[1]may!O116+[1]june!O116+[1]july!O116+[1]august!O116+[1]september!O116+'[1]october '!O116+[1]november!O116+[1]december!O116</f>
        <v>0</v>
      </c>
      <c r="P116" s="27"/>
      <c r="Q116" s="28"/>
      <c r="R116" s="27"/>
      <c r="S116" s="27"/>
      <c r="T116" s="29"/>
      <c r="U116" s="32"/>
    </row>
    <row r="117" spans="2:21" ht="16.5">
      <c r="B117" s="33"/>
      <c r="C117" s="37" t="s">
        <v>107</v>
      </c>
      <c r="D117" s="37"/>
      <c r="E117" s="25"/>
      <c r="F117" s="27">
        <f>+[1]january!F117+[1]february!F117+[1]march!F117+[1]april!F117+[1]may!F117+[1]june!F117+[1]july!F117+[1]august!F117+[1]september!F117+'[1]october '!F117+[1]november!F117+[1]december!F117</f>
        <v>0</v>
      </c>
      <c r="G117" s="27">
        <f>+[1]january!G117+[1]february!G117+[1]march!G117+[1]april!G117+[1]may!G117+[1]june!G117+[1]july!G117+[1]august!G117+[1]september!G117+'[1]october '!G117+[1]november!G117+[1]december!G117</f>
        <v>0</v>
      </c>
      <c r="H117" s="27"/>
      <c r="I117" s="28"/>
      <c r="J117" s="27">
        <f>+[1]january!J117+[1]february!J117+[1]march!J117+[1]april!J117+[1]may!J117+[1]june!J117+[1]july!J117+[1]august!J117+[1]september!J117+'[1]october '!J117+[1]november!J117+[1]december!J117</f>
        <v>0</v>
      </c>
      <c r="K117" s="27">
        <f>+[1]january!K117+[1]february!K117+[1]march!K117+[1]april!K117+[1]may!K117+[1]june!K117+[1]july!K117+[1]august!K117+[1]september!K117+'[1]october '!K117+[1]november!K117+[1]december!K117</f>
        <v>0</v>
      </c>
      <c r="L117" s="27"/>
      <c r="M117" s="27"/>
      <c r="N117" s="27">
        <f>+[1]january!N117+[1]february!N117+[1]march!N117+[1]april!N117+[1]may!N117+[1]june!N117+[1]july!N117+[1]august!N117+[1]september!N117+'[1]october '!N117+[1]november!N117+[1]december!N117</f>
        <v>0</v>
      </c>
      <c r="O117" s="27">
        <f>+[1]january!O117+[1]february!O117+[1]march!O117+[1]april!O117+[1]may!O117+[1]june!O117+[1]july!O117+[1]august!O117+[1]september!O117+'[1]october '!O117+[1]november!O117+[1]december!O117</f>
        <v>0</v>
      </c>
      <c r="P117" s="27"/>
      <c r="Q117" s="28"/>
      <c r="R117" s="27"/>
      <c r="S117" s="27"/>
      <c r="T117" s="29"/>
      <c r="U117" s="32"/>
    </row>
    <row r="118" spans="2:21" ht="16.5">
      <c r="B118" s="33"/>
      <c r="C118" s="37"/>
      <c r="D118" s="37"/>
      <c r="E118" s="25" t="s">
        <v>108</v>
      </c>
      <c r="F118" s="27">
        <f>+[1]january!F118+[1]february!F118+[1]march!F118+[1]april!F118+[1]may!F118+[1]june!F118+[1]july!F118+[1]august!F118+[1]september!F118+'[1]october '!F118+[1]november!F118+[1]december!F118</f>
        <v>596442000</v>
      </c>
      <c r="G118" s="27">
        <f>+[1]january!G118+[1]february!G118+[1]march!G118+[1]april!G118+[1]may!G118+[1]june!G118+[1]july!G118+[1]august!G118+[1]september!G118+'[1]october '!G118+[1]november!G118+[1]december!G118</f>
        <v>596441635.29999995</v>
      </c>
      <c r="H118" s="27">
        <f>+F118-G118</f>
        <v>364.70000004768372</v>
      </c>
      <c r="I118" s="28"/>
      <c r="J118" s="27">
        <f>+[1]january!J118+[1]february!J118+[1]march!J118+[1]april!J118+[1]may!J118+[1]june!J118+[1]july!J118+[1]august!J118+[1]september!J118+'[1]october '!J118+[1]november!J118+[1]december!J118</f>
        <v>0</v>
      </c>
      <c r="K118" s="27">
        <f>+[1]january!K118+[1]february!K118+[1]march!K118+[1]april!K118+[1]may!K118+[1]june!K118+[1]july!K118+[1]august!K118+[1]september!K118+'[1]october '!K118+[1]november!K118+[1]december!K118</f>
        <v>0</v>
      </c>
      <c r="L118" s="27">
        <f>+J118-K118</f>
        <v>0</v>
      </c>
      <c r="M118" s="27"/>
      <c r="N118" s="27">
        <f>+[1]january!N118+[1]february!N118+[1]march!N118+[1]april!N118+[1]may!N118+[1]june!N118+[1]july!N118+[1]august!N118+[1]september!N118+'[1]october '!N118+[1]november!N118+[1]december!N118</f>
        <v>0</v>
      </c>
      <c r="O118" s="27">
        <f>+[1]january!O118+[1]february!O118+[1]march!O118+[1]april!O118+[1]may!O118+[1]june!O118+[1]july!O118+[1]august!O118+[1]september!O118+'[1]october '!O118+[1]november!O118+[1]december!O118</f>
        <v>0</v>
      </c>
      <c r="P118" s="27">
        <f>+N118-O118</f>
        <v>0</v>
      </c>
      <c r="Q118" s="28"/>
      <c r="R118" s="27">
        <f t="shared" ref="R118:S121" si="46">+F118+J118+N118</f>
        <v>596442000</v>
      </c>
      <c r="S118" s="27">
        <f t="shared" si="46"/>
        <v>596441635.29999995</v>
      </c>
      <c r="T118" s="29">
        <f>+R118-S118</f>
        <v>364.70000004768372</v>
      </c>
      <c r="U118" s="32">
        <f t="shared" si="26"/>
        <v>0.99999938854071302</v>
      </c>
    </row>
    <row r="119" spans="2:21" ht="49.5">
      <c r="B119" s="33"/>
      <c r="C119" s="25"/>
      <c r="D119" s="25"/>
      <c r="E119" s="38" t="s">
        <v>109</v>
      </c>
      <c r="F119" s="27">
        <f>+[1]january!F119+[1]february!F119+[1]march!F119+[1]april!F119+[1]may!F119+[1]june!F119+[1]july!F119+[1]august!F119+[1]september!F119+'[1]october '!F119+[1]november!F119+[1]december!F119</f>
        <v>467647000</v>
      </c>
      <c r="G119" s="27">
        <f>+[1]january!G119+[1]february!G119+[1]march!G119+[1]april!G119+[1]may!G119+[1]june!G119+[1]july!G119+[1]august!G119+[1]september!G119+'[1]october '!G119+[1]november!G119+[1]december!G119</f>
        <v>444487341.34999996</v>
      </c>
      <c r="H119" s="27">
        <f>+F119-G119</f>
        <v>23159658.650000036</v>
      </c>
      <c r="I119" s="28"/>
      <c r="J119" s="27">
        <f>+[1]january!J119+[1]february!J119+[1]march!J119+[1]april!J119+[1]may!J119+[1]june!J119+[1]july!J119+[1]august!J119+[1]september!J119+'[1]october '!J119+[1]november!J119+[1]december!J119</f>
        <v>0</v>
      </c>
      <c r="K119" s="27">
        <f>+[1]january!K119+[1]february!K119+[1]march!K119+[1]april!K119+[1]may!K119+[1]june!K119+[1]july!K119+[1]august!K119+[1]september!K119+'[1]october '!K119+[1]november!K119+[1]december!K119</f>
        <v>0</v>
      </c>
      <c r="L119" s="27">
        <f>+J119-K119</f>
        <v>0</v>
      </c>
      <c r="M119" s="27"/>
      <c r="N119" s="27">
        <f>+[1]january!N119+[1]february!N119+[1]march!N119+[1]april!N119+[1]may!N119+[1]june!N119+[1]july!N119+[1]august!N119+[1]september!N119+'[1]october '!N119+[1]november!N119+[1]december!N119</f>
        <v>2921442</v>
      </c>
      <c r="O119" s="27">
        <f>+[1]january!O119+[1]february!O119+[1]march!O119+[1]april!O119+[1]may!O119+[1]june!O119+[1]july!O119+[1]august!O119+[1]september!O119+'[1]october '!O119+[1]november!O119+[1]december!O119</f>
        <v>2921436.6899999995</v>
      </c>
      <c r="P119" s="27">
        <f>+N119-O119</f>
        <v>5.3100000005215406</v>
      </c>
      <c r="Q119" s="28"/>
      <c r="R119" s="27">
        <f t="shared" si="46"/>
        <v>470568442</v>
      </c>
      <c r="S119" s="27">
        <f t="shared" si="46"/>
        <v>447408778.03999996</v>
      </c>
      <c r="T119" s="29">
        <f>+R119-S119</f>
        <v>23159663.960000038</v>
      </c>
      <c r="U119" s="32">
        <f t="shared" si="26"/>
        <v>0.95078364400815463</v>
      </c>
    </row>
    <row r="120" spans="2:21" ht="49.5">
      <c r="B120" s="33"/>
      <c r="C120" s="25"/>
      <c r="D120" s="25"/>
      <c r="E120" s="38" t="s">
        <v>110</v>
      </c>
      <c r="F120" s="27">
        <f>+[1]january!F120+[1]february!F120+[1]march!F120+[1]april!F120+[1]may!F120+[1]june!F120+[1]july!F120+[1]august!F120+[1]september!F120+'[1]october '!F120+[1]november!F120+[1]december!F120</f>
        <v>224553816.16</v>
      </c>
      <c r="G120" s="27">
        <f>+[1]january!G120+[1]february!G120+[1]march!G120+[1]april!G120+[1]may!G120+[1]june!G120+[1]july!G120+[1]august!G120+[1]september!G120+'[1]october '!G120+[1]november!G120+[1]december!G120</f>
        <v>196820919.80999997</v>
      </c>
      <c r="H120" s="27">
        <f>+F120-G120</f>
        <v>27732896.350000024</v>
      </c>
      <c r="I120" s="28"/>
      <c r="J120" s="27">
        <f>+[1]january!J120+[1]february!J120+[1]march!J120+[1]april!J120+[1]may!J120+[1]june!J120+[1]july!J120+[1]august!J120+[1]september!J120+'[1]october '!J120+[1]november!J120+[1]december!J120</f>
        <v>0</v>
      </c>
      <c r="K120" s="27">
        <f>+[1]january!K120+[1]february!K120+[1]march!K120+[1]april!K120+[1]may!K120+[1]june!K120+[1]july!K120+[1]august!K120+[1]september!K120+'[1]october '!K120+[1]november!K120+[1]december!K120</f>
        <v>0</v>
      </c>
      <c r="L120" s="27">
        <f>+J120-K120</f>
        <v>0</v>
      </c>
      <c r="M120" s="27"/>
      <c r="N120" s="27">
        <f>+[1]january!N120+[1]february!N120+[1]march!N120+[1]april!N120+[1]may!N120+[1]june!N120+[1]july!N120+[1]august!N120+[1]september!N120+'[1]october '!N120+[1]november!N120+[1]december!N120</f>
        <v>0</v>
      </c>
      <c r="O120" s="27">
        <f>+[1]january!O120+[1]february!O120+[1]march!O120+[1]april!O120+[1]may!O120+[1]june!O120+[1]july!O120+[1]august!O120+[1]september!O120+'[1]october '!O120+[1]november!O120+[1]december!O120</f>
        <v>0</v>
      </c>
      <c r="P120" s="27">
        <f>+N120-O120</f>
        <v>0</v>
      </c>
      <c r="Q120" s="28"/>
      <c r="R120" s="27">
        <f t="shared" si="46"/>
        <v>224553816.16</v>
      </c>
      <c r="S120" s="27">
        <f t="shared" si="46"/>
        <v>196820919.80999997</v>
      </c>
      <c r="T120" s="29">
        <f>+R120-S120</f>
        <v>27732896.350000024</v>
      </c>
      <c r="U120" s="32">
        <f t="shared" si="26"/>
        <v>0.87649777312072186</v>
      </c>
    </row>
    <row r="121" spans="2:21" ht="49.5">
      <c r="B121" s="33"/>
      <c r="C121" s="25"/>
      <c r="D121" s="25"/>
      <c r="E121" s="39" t="s">
        <v>111</v>
      </c>
      <c r="F121" s="27">
        <f>+[1]january!F121+[1]february!F121+[1]march!F121+[1]april!F121+[1]may!F121+[1]june!F121+[1]july!F121+[1]august!F121+[1]september!F121+'[1]october '!F121+[1]november!F121+[1]december!F121</f>
        <v>306984000</v>
      </c>
      <c r="G121" s="27">
        <f>+[1]january!G121+[1]february!G121+[1]march!G121+[1]april!G121+[1]may!G121+[1]june!G121+[1]july!G121+[1]august!G121+[1]september!G121+'[1]october '!G121+[1]november!G121+[1]december!G121</f>
        <v>237429591.58000004</v>
      </c>
      <c r="H121" s="27">
        <f>+F121-G121</f>
        <v>69554408.419999957</v>
      </c>
      <c r="I121" s="28"/>
      <c r="J121" s="27">
        <f>+[1]january!J121+[1]february!J121+[1]march!J121+[1]april!J121+[1]may!J121+[1]june!J121+[1]july!J121+[1]august!J121+[1]september!J121+'[1]october '!J121+[1]november!J121+[1]december!J121</f>
        <v>1919700</v>
      </c>
      <c r="K121" s="27">
        <f>+[1]january!K121+[1]february!K121+[1]march!K121+[1]april!K121+[1]may!K121+[1]june!K121+[1]july!K121+[1]august!K121+[1]september!K121+'[1]october '!K121+[1]november!K121+[1]december!K121</f>
        <v>1915680</v>
      </c>
      <c r="L121" s="27">
        <f>+J121-K121</f>
        <v>4020</v>
      </c>
      <c r="M121" s="27"/>
      <c r="N121" s="27">
        <f>+[1]january!N121+[1]february!N121+[1]march!N121+[1]april!N121+[1]may!N121+[1]june!N121+[1]july!N121+[1]august!N121+[1]september!N121+'[1]october '!N121+[1]november!N121+[1]december!N121</f>
        <v>2196182</v>
      </c>
      <c r="O121" s="27">
        <f>+[1]january!O121+[1]february!O121+[1]march!O121+[1]april!O121+[1]may!O121+[1]june!O121+[1]july!O121+[1]august!O121+[1]september!O121+'[1]october '!O121+[1]november!O121+[1]december!O121</f>
        <v>2196182</v>
      </c>
      <c r="P121" s="27">
        <f>+N121-O121</f>
        <v>0</v>
      </c>
      <c r="Q121" s="28"/>
      <c r="R121" s="27">
        <f t="shared" si="46"/>
        <v>311099882</v>
      </c>
      <c r="S121" s="27">
        <f t="shared" si="46"/>
        <v>241541453.58000004</v>
      </c>
      <c r="T121" s="29">
        <f>+R121-S121</f>
        <v>69558428.419999957</v>
      </c>
      <c r="U121" s="32">
        <f t="shared" si="26"/>
        <v>0.77641126710552733</v>
      </c>
    </row>
    <row r="122" spans="2:21" ht="16.5">
      <c r="B122" s="33"/>
      <c r="C122" s="25"/>
      <c r="D122" s="25"/>
      <c r="E122" s="39"/>
      <c r="F122" s="27">
        <f>+[1]january!F122+[1]february!F122+[1]march!F122+[1]april!F122+[1]may!F122+[1]june!F122+[1]july!F122+[1]august!F122+[1]september!F122+'[1]october '!F122+[1]november!F122+[1]december!F122</f>
        <v>0</v>
      </c>
      <c r="G122" s="27">
        <f>+[1]january!G122+[1]february!G122+[1]march!G122+[1]april!G122+[1]may!G122+[1]june!G122+[1]july!G122+[1]august!G122+[1]september!G122+'[1]october '!G122+[1]november!G122+[1]december!G122</f>
        <v>0</v>
      </c>
      <c r="H122" s="27"/>
      <c r="I122" s="28"/>
      <c r="J122" s="27">
        <f>+[1]january!J122+[1]february!J122+[1]march!J122+[1]april!J122+[1]may!J122+[1]june!J122+[1]july!J122+[1]august!J122+[1]september!J122+'[1]october '!J122+[1]november!J122+[1]december!J122</f>
        <v>0</v>
      </c>
      <c r="K122" s="27">
        <f>+[1]january!K122+[1]february!K122+[1]march!K122+[1]april!K122+[1]may!K122+[1]june!K122+[1]july!K122+[1]august!K122+[1]september!K122+'[1]october '!K122+[1]november!K122+[1]december!K122</f>
        <v>0</v>
      </c>
      <c r="L122" s="27"/>
      <c r="M122" s="27"/>
      <c r="N122" s="27">
        <f>+[1]january!N122+[1]february!N122+[1]march!N122+[1]april!N122+[1]may!N122+[1]june!N122+[1]july!N122+[1]august!N122+[1]september!N122+'[1]october '!N122+[1]november!N122+[1]december!N122</f>
        <v>0</v>
      </c>
      <c r="O122" s="27">
        <f>+[1]january!O122+[1]february!O122+[1]march!O122+[1]april!O122+[1]may!O122+[1]june!O122+[1]july!O122+[1]august!O122+[1]september!O122+'[1]october '!O122+[1]november!O122+[1]december!O122</f>
        <v>0</v>
      </c>
      <c r="P122" s="27"/>
      <c r="Q122" s="28"/>
      <c r="R122" s="27"/>
      <c r="S122" s="27"/>
      <c r="T122" s="29"/>
      <c r="U122" s="32"/>
    </row>
    <row r="123" spans="2:21" ht="16.5">
      <c r="B123" s="33"/>
      <c r="C123" s="37" t="s">
        <v>112</v>
      </c>
      <c r="D123" s="37"/>
      <c r="E123" s="25"/>
      <c r="F123" s="27">
        <f>+[1]january!F123+[1]february!F123+[1]march!F123+[1]april!F123+[1]may!F123+[1]june!F123+[1]july!F123+[1]august!F123+[1]september!F123+'[1]october '!F123+[1]november!F123+[1]december!F123</f>
        <v>0</v>
      </c>
      <c r="G123" s="27">
        <f>+[1]january!G123+[1]february!G123+[1]march!G123+[1]april!G123+[1]may!G123+[1]june!G123+[1]july!G123+[1]august!G123+[1]september!G123+'[1]october '!G123+[1]november!G123+[1]december!G123</f>
        <v>0</v>
      </c>
      <c r="H123" s="27"/>
      <c r="I123" s="28"/>
      <c r="J123" s="27">
        <f>+[1]january!J123+[1]february!J123+[1]march!J123+[1]april!J123+[1]may!J123+[1]june!J123+[1]july!J123+[1]august!J123+[1]september!J123+'[1]october '!J123+[1]november!J123+[1]december!J123</f>
        <v>0</v>
      </c>
      <c r="K123" s="27">
        <f>+[1]january!K123+[1]february!K123+[1]march!K123+[1]april!K123+[1]may!K123+[1]june!K123+[1]july!K123+[1]august!K123+[1]september!K123+'[1]october '!K123+[1]november!K123+[1]december!K123</f>
        <v>0</v>
      </c>
      <c r="L123" s="27"/>
      <c r="M123" s="27"/>
      <c r="N123" s="27">
        <f>+[1]january!N123+[1]february!N123+[1]march!N123+[1]april!N123+[1]may!N123+[1]june!N123+[1]july!N123+[1]august!N123+[1]september!N123+'[1]october '!N123+[1]november!N123+[1]december!N123</f>
        <v>0</v>
      </c>
      <c r="O123" s="27">
        <f>+[1]january!O123+[1]february!O123+[1]march!O123+[1]april!O123+[1]may!O123+[1]june!O123+[1]july!O123+[1]august!O123+[1]september!O123+'[1]october '!O123+[1]november!O123+[1]december!O123</f>
        <v>0</v>
      </c>
      <c r="P123" s="27"/>
      <c r="Q123" s="28"/>
      <c r="R123" s="27"/>
      <c r="S123" s="27"/>
      <c r="T123" s="29"/>
      <c r="U123" s="32"/>
    </row>
    <row r="124" spans="2:21" ht="16.5">
      <c r="B124" s="33"/>
      <c r="C124" s="37"/>
      <c r="D124" s="37"/>
      <c r="E124" s="25" t="s">
        <v>113</v>
      </c>
      <c r="F124" s="27">
        <f>+[1]january!F124+[1]february!F124+[1]march!F124+[1]april!F124+[1]may!F124+[1]june!F124+[1]july!F124+[1]august!F124+[1]september!F124+'[1]october '!F124+[1]november!F124+[1]december!F124</f>
        <v>581068844</v>
      </c>
      <c r="G124" s="27">
        <f>+[1]january!G124+[1]february!G124+[1]march!G124+[1]april!G124+[1]may!G124+[1]june!G124+[1]july!G124+[1]august!G124+[1]september!G124+'[1]october '!G124+[1]november!G124+[1]december!G124</f>
        <v>531203489.74732137</v>
      </c>
      <c r="H124" s="27">
        <f>+F124-G124</f>
        <v>49865354.252678633</v>
      </c>
      <c r="I124" s="28"/>
      <c r="J124" s="27">
        <f>+[1]january!J124+[1]february!J124+[1]march!J124+[1]april!J124+[1]may!J124+[1]june!J124+[1]july!J124+[1]august!J124+[1]september!J124+'[1]october '!J124+[1]november!J124+[1]december!J124</f>
        <v>5000000</v>
      </c>
      <c r="K124" s="27">
        <f>+[1]january!K124+[1]february!K124+[1]march!K124+[1]april!K124+[1]may!K124+[1]june!K124+[1]july!K124+[1]august!K124+[1]september!K124+'[1]october '!K124+[1]november!K124+[1]december!K124</f>
        <v>5000000</v>
      </c>
      <c r="L124" s="27">
        <f>+J124-K124</f>
        <v>0</v>
      </c>
      <c r="M124" s="27"/>
      <c r="N124" s="27">
        <f>+[1]january!N124+[1]february!N124+[1]march!N124+[1]april!N124+[1]may!N124+[1]june!N124+[1]july!N124+[1]august!N124+[1]september!N124+'[1]october '!N124+[1]november!N124+[1]december!N124</f>
        <v>531264</v>
      </c>
      <c r="O124" s="27">
        <f>+[1]january!O124+[1]february!O124+[1]march!O124+[1]april!O124+[1]may!O124+[1]june!O124+[1]july!O124+[1]august!O124+[1]september!O124+'[1]october '!O124+[1]november!O124+[1]december!O124</f>
        <v>246041.60000000001</v>
      </c>
      <c r="P124" s="27">
        <f>+N124-O124</f>
        <v>285222.40000000002</v>
      </c>
      <c r="Q124" s="28"/>
      <c r="R124" s="27">
        <f t="shared" ref="R124:S126" si="47">+F124+J124+N124</f>
        <v>586600108</v>
      </c>
      <c r="S124" s="27">
        <f t="shared" si="47"/>
        <v>536449531.34732139</v>
      </c>
      <c r="T124" s="29">
        <f>+R124-S124</f>
        <v>50150576.652678609</v>
      </c>
      <c r="U124" s="32">
        <f t="shared" si="26"/>
        <v>0.91450636307643063</v>
      </c>
    </row>
    <row r="125" spans="2:21" ht="16.5">
      <c r="B125" s="33"/>
      <c r="C125" s="25"/>
      <c r="D125" s="25"/>
      <c r="E125" s="39" t="s">
        <v>114</v>
      </c>
      <c r="F125" s="27">
        <f>+[1]january!F125+[1]february!F125+[1]march!F125+[1]april!F125+[1]may!F125+[1]june!F125+[1]july!F125+[1]august!F125+[1]september!F125+'[1]october '!F125+[1]november!F125+[1]december!F125</f>
        <v>827678659</v>
      </c>
      <c r="G125" s="27">
        <f>+[1]january!G125+[1]february!G125+[1]march!G125+[1]april!G125+[1]may!G125+[1]june!G125+[1]july!G125+[1]august!G125+[1]september!G125+'[1]october '!G125+[1]november!G125+[1]december!G125</f>
        <v>816622483.6099999</v>
      </c>
      <c r="H125" s="27">
        <f>+F125-G125</f>
        <v>11056175.390000105</v>
      </c>
      <c r="I125" s="28"/>
      <c r="J125" s="27">
        <f>+[1]january!J125+[1]february!J125+[1]march!J125+[1]april!J125+[1]may!J125+[1]june!J125+[1]july!J125+[1]august!J125+[1]september!J125+'[1]october '!J125+[1]november!J125+[1]december!J125</f>
        <v>0</v>
      </c>
      <c r="K125" s="27">
        <f>+[1]january!K125+[1]february!K125+[1]march!K125+[1]april!K125+[1]may!K125+[1]june!K125+[1]july!K125+[1]august!K125+[1]september!K125+'[1]october '!K125+[1]november!K125+[1]december!K125</f>
        <v>0</v>
      </c>
      <c r="L125" s="27">
        <f>+J125-K125</f>
        <v>0</v>
      </c>
      <c r="M125" s="27"/>
      <c r="N125" s="27">
        <f>+[1]january!N125+[1]february!N125+[1]march!N125+[1]april!N125+[1]may!N125+[1]june!N125+[1]july!N125+[1]august!N125+[1]september!N125+'[1]october '!N125+[1]november!N125+[1]december!N125</f>
        <v>7818968</v>
      </c>
      <c r="O125" s="27">
        <f>+[1]january!O125+[1]february!O125+[1]march!O125+[1]april!O125+[1]may!O125+[1]june!O125+[1]july!O125+[1]august!O125+[1]september!O125+'[1]october '!O125+[1]november!O125+[1]december!O125</f>
        <v>7735122.2299999995</v>
      </c>
      <c r="P125" s="27">
        <f>+N125-O125</f>
        <v>83845.770000000484</v>
      </c>
      <c r="Q125" s="28"/>
      <c r="R125" s="27">
        <f t="shared" si="47"/>
        <v>835497627</v>
      </c>
      <c r="S125" s="27">
        <f t="shared" si="47"/>
        <v>824357605.83999991</v>
      </c>
      <c r="T125" s="29">
        <f>+R125-S125</f>
        <v>11140021.160000086</v>
      </c>
      <c r="U125" s="32">
        <f t="shared" si="26"/>
        <v>0.98666660347079582</v>
      </c>
    </row>
    <row r="126" spans="2:21" ht="49.5">
      <c r="B126" s="33"/>
      <c r="C126" s="25"/>
      <c r="D126" s="25"/>
      <c r="E126" s="39" t="s">
        <v>115</v>
      </c>
      <c r="F126" s="27">
        <f>+[1]january!F126+[1]february!F126+[1]march!F126+[1]april!F126+[1]may!F126+[1]june!F126+[1]july!F126+[1]august!F126+[1]september!F126+'[1]october '!F126+[1]november!F126+[1]december!F126</f>
        <v>421101654</v>
      </c>
      <c r="G126" s="27">
        <f>+[1]january!G126+[1]february!G126+[1]march!G126+[1]april!G126+[1]may!G126+[1]june!G126+[1]july!G126+[1]august!G126+[1]september!G126+'[1]october '!G126+[1]november!G126+[1]december!G126</f>
        <v>304201725.25999999</v>
      </c>
      <c r="H126" s="27">
        <f>+F126-G126</f>
        <v>116899928.74000001</v>
      </c>
      <c r="I126" s="28"/>
      <c r="J126" s="27">
        <f>+[1]january!J126+[1]february!J126+[1]march!J126+[1]april!J126+[1]may!J126+[1]june!J126+[1]july!J126+[1]august!J126+[1]september!J126+'[1]october '!J126+[1]november!J126+[1]december!J126</f>
        <v>0</v>
      </c>
      <c r="K126" s="27">
        <f>+[1]january!K126+[1]february!K126+[1]march!K126+[1]april!K126+[1]may!K126+[1]june!K126+[1]july!K126+[1]august!K126+[1]september!K126+'[1]october '!K126+[1]november!K126+[1]december!K126</f>
        <v>0</v>
      </c>
      <c r="L126" s="27">
        <f>+J126-K126</f>
        <v>0</v>
      </c>
      <c r="M126" s="27"/>
      <c r="N126" s="27">
        <f>+[1]january!N126+[1]february!N126+[1]march!N126+[1]april!N126+[1]may!N126+[1]june!N126+[1]july!N126+[1]august!N126+[1]september!N126+'[1]october '!N126+[1]november!N126+[1]december!N126</f>
        <v>0</v>
      </c>
      <c r="O126" s="27">
        <f>+[1]january!O126+[1]february!O126+[1]march!O126+[1]april!O126+[1]may!O126+[1]june!O126+[1]july!O126+[1]august!O126+[1]september!O126+'[1]october '!O126+[1]november!O126+[1]december!O126</f>
        <v>0</v>
      </c>
      <c r="P126" s="27">
        <f>+N126-O126</f>
        <v>0</v>
      </c>
      <c r="Q126" s="28"/>
      <c r="R126" s="27">
        <f t="shared" si="47"/>
        <v>421101654</v>
      </c>
      <c r="S126" s="27">
        <f t="shared" si="47"/>
        <v>304201725.25999999</v>
      </c>
      <c r="T126" s="29">
        <f>+R126-S126</f>
        <v>116899928.74000001</v>
      </c>
      <c r="U126" s="32">
        <f t="shared" si="26"/>
        <v>0.72239499030796961</v>
      </c>
    </row>
    <row r="127" spans="2:21" ht="16.5">
      <c r="B127" s="33"/>
      <c r="C127" s="25"/>
      <c r="D127" s="25"/>
      <c r="E127" s="39"/>
      <c r="F127" s="27">
        <f>+[1]january!F127+[1]february!F127+[1]march!F127+[1]april!F127+[1]may!F127+[1]june!F127+[1]july!F127+[1]august!F127+[1]september!F127+'[1]october '!F127+[1]november!F127+[1]december!F127</f>
        <v>0</v>
      </c>
      <c r="G127" s="27">
        <f>+[1]january!G127+[1]february!G127+[1]march!G127+[1]april!G127+[1]may!G127+[1]june!G127+[1]july!G127+[1]august!G127+[1]september!G127+'[1]october '!G127+[1]november!G127+[1]december!G127</f>
        <v>0</v>
      </c>
      <c r="H127" s="27"/>
      <c r="I127" s="28"/>
      <c r="J127" s="27">
        <f>+[1]january!J127+[1]february!J127+[1]march!J127+[1]april!J127+[1]may!J127+[1]june!J127+[1]july!J127+[1]august!J127+[1]september!J127+'[1]october '!J127+[1]november!J127+[1]december!J127</f>
        <v>0</v>
      </c>
      <c r="K127" s="27">
        <f>+[1]january!K127+[1]february!K127+[1]march!K127+[1]april!K127+[1]may!K127+[1]june!K127+[1]july!K127+[1]august!K127+[1]september!K127+'[1]october '!K127+[1]november!K127+[1]december!K127</f>
        <v>0</v>
      </c>
      <c r="L127" s="27"/>
      <c r="M127" s="27"/>
      <c r="N127" s="27">
        <f>+[1]january!N127+[1]february!N127+[1]march!N127+[1]april!N127+[1]may!N127+[1]june!N127+[1]july!N127+[1]august!N127+[1]september!N127+'[1]october '!N127+[1]november!N127+[1]december!N127</f>
        <v>0</v>
      </c>
      <c r="O127" s="27">
        <f>+[1]january!O127+[1]february!O127+[1]march!O127+[1]april!O127+[1]may!O127+[1]june!O127+[1]july!O127+[1]august!O127+[1]september!O127+'[1]october '!O127+[1]november!O127+[1]december!O127</f>
        <v>0</v>
      </c>
      <c r="P127" s="27"/>
      <c r="Q127" s="28"/>
      <c r="R127" s="27"/>
      <c r="S127" s="27"/>
      <c r="T127" s="29"/>
      <c r="U127" s="32"/>
    </row>
    <row r="128" spans="2:21" ht="16.5">
      <c r="B128" s="33"/>
      <c r="C128" s="37" t="s">
        <v>116</v>
      </c>
      <c r="D128" s="37"/>
      <c r="E128" s="25"/>
      <c r="F128" s="27">
        <f>+[1]january!F128+[1]february!F128+[1]march!F128+[1]april!F128+[1]may!F128+[1]june!F128+[1]july!F128+[1]august!F128+[1]september!F128+'[1]october '!F128+[1]november!F128+[1]december!F128</f>
        <v>0</v>
      </c>
      <c r="G128" s="27">
        <f>+[1]january!G128+[1]february!G128+[1]march!G128+[1]april!G128+[1]may!G128+[1]june!G128+[1]july!G128+[1]august!G128+[1]september!G128+'[1]october '!G128+[1]november!G128+[1]december!G128</f>
        <v>0</v>
      </c>
      <c r="H128" s="27"/>
      <c r="I128" s="28"/>
      <c r="J128" s="27">
        <f>+[1]january!J128+[1]february!J128+[1]march!J128+[1]april!J128+[1]may!J128+[1]june!J128+[1]july!J128+[1]august!J128+[1]september!J128+'[1]october '!J128+[1]november!J128+[1]december!J128</f>
        <v>0</v>
      </c>
      <c r="K128" s="27">
        <f>+[1]january!K128+[1]february!K128+[1]march!K128+[1]april!K128+[1]may!K128+[1]june!K128+[1]july!K128+[1]august!K128+[1]september!K128+'[1]october '!K128+[1]november!K128+[1]december!K128</f>
        <v>0</v>
      </c>
      <c r="L128" s="27"/>
      <c r="M128" s="27"/>
      <c r="N128" s="27">
        <f>+[1]january!N128+[1]february!N128+[1]march!N128+[1]april!N128+[1]may!N128+[1]june!N128+[1]july!N128+[1]august!N128+[1]september!N128+'[1]october '!N128+[1]november!N128+[1]december!N128</f>
        <v>0</v>
      </c>
      <c r="O128" s="27">
        <f>+[1]january!O128+[1]february!O128+[1]march!O128+[1]april!O128+[1]may!O128+[1]june!O128+[1]july!O128+[1]august!O128+[1]september!O128+'[1]october '!O128+[1]november!O128+[1]december!O128</f>
        <v>0</v>
      </c>
      <c r="P128" s="27"/>
      <c r="Q128" s="28"/>
      <c r="R128" s="27"/>
      <c r="S128" s="27"/>
      <c r="T128" s="29"/>
      <c r="U128" s="32"/>
    </row>
    <row r="129" spans="2:21" ht="16.5">
      <c r="B129" s="33"/>
      <c r="C129" s="37"/>
      <c r="D129" s="37"/>
      <c r="E129" s="25" t="s">
        <v>117</v>
      </c>
      <c r="F129" s="27">
        <f>+[1]january!F129+[1]february!F129+[1]march!F129+[1]april!F129+[1]may!F129+[1]june!F129+[1]july!F129+[1]august!F129+[1]september!F129+'[1]october '!F129+[1]november!F129+[1]december!F129</f>
        <v>703840285.13999999</v>
      </c>
      <c r="G129" s="27">
        <f>+[1]january!G129+[1]february!G129+[1]march!G129+[1]april!G129+[1]may!G129+[1]june!G129+[1]july!G129+[1]august!G129+[1]september!G129+'[1]october '!G129+[1]november!G129+[1]december!G129</f>
        <v>544551192.75</v>
      </c>
      <c r="H129" s="27">
        <f>+F129-G129</f>
        <v>159289092.38999999</v>
      </c>
      <c r="I129" s="28"/>
      <c r="J129" s="27">
        <f>+[1]january!J129+[1]february!J129+[1]march!J129+[1]april!J129+[1]may!J129+[1]june!J129+[1]july!J129+[1]august!J129+[1]september!J129+'[1]october '!J129+[1]november!J129+[1]december!J129</f>
        <v>0</v>
      </c>
      <c r="K129" s="27">
        <f>+[1]january!K129+[1]february!K129+[1]march!K129+[1]april!K129+[1]may!K129+[1]june!K129+[1]july!K129+[1]august!K129+[1]september!K129+'[1]october '!K129+[1]november!K129+[1]december!K129</f>
        <v>0</v>
      </c>
      <c r="L129" s="27">
        <f>+J129-K129</f>
        <v>0</v>
      </c>
      <c r="M129" s="27"/>
      <c r="N129" s="27">
        <f>+[1]january!N129+[1]february!N129+[1]march!N129+[1]april!N129+[1]may!N129+[1]june!N129+[1]july!N129+[1]august!N129+[1]september!N129+'[1]october '!N129+[1]november!N129+[1]december!N129</f>
        <v>0</v>
      </c>
      <c r="O129" s="27">
        <f>+[1]january!O129+[1]february!O129+[1]march!O129+[1]april!O129+[1]may!O129+[1]june!O129+[1]july!O129+[1]august!O129+[1]september!O129+'[1]october '!O129+[1]november!O129+[1]december!O129</f>
        <v>0</v>
      </c>
      <c r="P129" s="27">
        <f>+N129-O129</f>
        <v>0</v>
      </c>
      <c r="Q129" s="28"/>
      <c r="R129" s="27">
        <f t="shared" ref="R129:S131" si="48">+F129+J129+N129</f>
        <v>703840285.13999999</v>
      </c>
      <c r="S129" s="27">
        <f t="shared" si="48"/>
        <v>544551192.75</v>
      </c>
      <c r="T129" s="29">
        <f>+R129-S129</f>
        <v>159289092.38999999</v>
      </c>
      <c r="U129" s="32">
        <f t="shared" si="26"/>
        <v>0.77368574127819922</v>
      </c>
    </row>
    <row r="130" spans="2:21" ht="33">
      <c r="B130" s="33"/>
      <c r="C130" s="25"/>
      <c r="D130" s="25"/>
      <c r="E130" s="39" t="s">
        <v>118</v>
      </c>
      <c r="F130" s="27">
        <f>+[1]january!F130+[1]february!F130+[1]march!F130+[1]april!F130+[1]may!F130+[1]june!F130+[1]july!F130+[1]august!F130+[1]september!F130+'[1]october '!F130+[1]november!F130+[1]december!F130</f>
        <v>484530638</v>
      </c>
      <c r="G130" s="27">
        <f>+[1]january!G130+[1]february!G130+[1]march!G130+[1]april!G130+[1]may!G130+[1]june!G130+[1]july!G130+[1]august!G130+[1]september!G130+'[1]october '!G130+[1]november!G130+[1]december!G130</f>
        <v>484530638</v>
      </c>
      <c r="H130" s="27">
        <f>+F130-G130</f>
        <v>0</v>
      </c>
      <c r="I130" s="28"/>
      <c r="J130" s="27">
        <f>+[1]january!J130+[1]february!J130+[1]march!J130+[1]april!J130+[1]may!J130+[1]june!J130+[1]july!J130+[1]august!J130+[1]september!J130+'[1]october '!J130+[1]november!J130+[1]december!J130</f>
        <v>18960548.970000003</v>
      </c>
      <c r="K130" s="27">
        <f>+[1]january!K130+[1]february!K130+[1]march!K130+[1]april!K130+[1]may!K130+[1]june!K130+[1]july!K130+[1]august!K130+[1]september!K130+'[1]october '!K130+[1]november!K130+[1]december!K130</f>
        <v>18960548.969999999</v>
      </c>
      <c r="L130" s="27">
        <f>+J130-K130</f>
        <v>0</v>
      </c>
      <c r="M130" s="27"/>
      <c r="N130" s="27">
        <f>+[1]january!N130+[1]february!N130+[1]march!N130+[1]april!N130+[1]may!N130+[1]june!N130+[1]july!N130+[1]august!N130+[1]september!N130+'[1]october '!N130+[1]november!N130+[1]december!N130</f>
        <v>3023211.13</v>
      </c>
      <c r="O130" s="27">
        <f>+[1]january!O130+[1]february!O130+[1]march!O130+[1]april!O130+[1]may!O130+[1]june!O130+[1]july!O130+[1]august!O130+[1]september!O130+'[1]october '!O130+[1]november!O130+[1]december!O130</f>
        <v>2822240.7199999997</v>
      </c>
      <c r="P130" s="27">
        <f>+N130-O130</f>
        <v>200970.41000000015</v>
      </c>
      <c r="Q130" s="28"/>
      <c r="R130" s="27">
        <f t="shared" si="48"/>
        <v>506514398.10000002</v>
      </c>
      <c r="S130" s="27">
        <f t="shared" si="48"/>
        <v>506313427.69000006</v>
      </c>
      <c r="T130" s="29">
        <f>+R130-S130</f>
        <v>200970.40999996662</v>
      </c>
      <c r="U130" s="32">
        <f t="shared" si="26"/>
        <v>0.99960322863327511</v>
      </c>
    </row>
    <row r="131" spans="2:21" ht="33">
      <c r="B131" s="33"/>
      <c r="C131" s="25"/>
      <c r="D131" s="25"/>
      <c r="E131" s="39" t="s">
        <v>119</v>
      </c>
      <c r="F131" s="27">
        <f>+[1]january!F131+[1]february!F131+[1]march!F131+[1]april!F131+[1]may!F131+[1]june!F131+[1]july!F131+[1]august!F131+[1]september!F131+'[1]october '!F131+[1]november!F131+[1]december!F131</f>
        <v>45420924</v>
      </c>
      <c r="G131" s="27">
        <f>+[1]january!G131+[1]february!G131+[1]march!G131+[1]april!G131+[1]may!G131+[1]june!G131+[1]july!G131+[1]august!G131+[1]september!G131+'[1]october '!G131+[1]november!G131+[1]december!G131</f>
        <v>45277325.789999992</v>
      </c>
      <c r="H131" s="27">
        <f>+F131-G131</f>
        <v>143598.21000000834</v>
      </c>
      <c r="I131" s="28"/>
      <c r="J131" s="27">
        <f>+[1]january!J131+[1]february!J131+[1]march!J131+[1]april!J131+[1]may!J131+[1]june!J131+[1]july!J131+[1]august!J131+[1]september!J131+'[1]october '!J131+[1]november!J131+[1]december!J131</f>
        <v>1200000</v>
      </c>
      <c r="K131" s="27">
        <f>+[1]january!K131+[1]february!K131+[1]march!K131+[1]april!K131+[1]may!K131+[1]june!K131+[1]july!K131+[1]august!K131+[1]september!K131+'[1]october '!K131+[1]november!K131+[1]december!K131</f>
        <v>43420</v>
      </c>
      <c r="L131" s="27">
        <f>+J131-K131</f>
        <v>1156580</v>
      </c>
      <c r="M131" s="27"/>
      <c r="N131" s="27">
        <f>+[1]january!N131+[1]february!N131+[1]march!N131+[1]april!N131+[1]may!N131+[1]june!N131+[1]july!N131+[1]august!N131+[1]september!N131+'[1]october '!N131+[1]november!N131+[1]december!N131</f>
        <v>0</v>
      </c>
      <c r="O131" s="27">
        <f>+[1]january!O131+[1]february!O131+[1]march!O131+[1]april!O131+[1]may!O131+[1]june!O131+[1]july!O131+[1]august!O131+[1]september!O131+'[1]october '!O131+[1]november!O131+[1]december!O131</f>
        <v>0</v>
      </c>
      <c r="P131" s="27">
        <f>+N131-O131</f>
        <v>0</v>
      </c>
      <c r="Q131" s="28"/>
      <c r="R131" s="27">
        <f t="shared" si="48"/>
        <v>46620924</v>
      </c>
      <c r="S131" s="27">
        <f t="shared" si="48"/>
        <v>45320745.789999992</v>
      </c>
      <c r="T131" s="29">
        <f>+R131-S131</f>
        <v>1300178.2100000083</v>
      </c>
      <c r="U131" s="32">
        <f t="shared" si="26"/>
        <v>0.97211170224768584</v>
      </c>
    </row>
    <row r="132" spans="2:21" ht="16.5">
      <c r="B132" s="33"/>
      <c r="C132" s="25"/>
      <c r="D132" s="25"/>
      <c r="E132" s="44"/>
      <c r="F132" s="27">
        <f>+[1]january!F132+[1]february!F132+[1]march!F132+[1]april!F132+[1]may!F132+[1]june!F132+[1]july!F132+[1]august!F132+[1]september!F132+'[1]october '!F132+[1]november!F132+[1]december!F132</f>
        <v>0</v>
      </c>
      <c r="G132" s="27">
        <f>+[1]january!G132+[1]february!G132+[1]march!G132+[1]april!G132+[1]may!G132+[1]june!G132+[1]july!G132+[1]august!G132+[1]september!G132+'[1]october '!G132+[1]november!G132+[1]december!G132</f>
        <v>0</v>
      </c>
      <c r="H132" s="27"/>
      <c r="I132" s="28"/>
      <c r="J132" s="27">
        <f>+[1]january!J132+[1]february!J132+[1]march!J132+[1]april!J132+[1]may!J132+[1]june!J132+[1]july!J132+[1]august!J132+[1]september!J132+'[1]october '!J132+[1]november!J132+[1]december!J132</f>
        <v>0</v>
      </c>
      <c r="K132" s="27">
        <f>+[1]january!K132+[1]february!K132+[1]march!K132+[1]april!K132+[1]may!K132+[1]june!K132+[1]july!K132+[1]august!K132+[1]september!K132+'[1]october '!K132+[1]november!K132+[1]december!K132</f>
        <v>0</v>
      </c>
      <c r="L132" s="27"/>
      <c r="M132" s="27"/>
      <c r="N132" s="27">
        <f>+[1]january!N132+[1]february!N132+[1]march!N132+[1]april!N132+[1]may!N132+[1]june!N132+[1]july!N132+[1]august!N132+[1]september!N132+'[1]october '!N132+[1]november!N132+[1]december!N132</f>
        <v>0</v>
      </c>
      <c r="O132" s="27">
        <f>+[1]january!O132+[1]february!O132+[1]march!O132+[1]april!O132+[1]may!O132+[1]june!O132+[1]july!O132+[1]august!O132+[1]september!O132+'[1]october '!O132+[1]november!O132+[1]december!O132</f>
        <v>0</v>
      </c>
      <c r="P132" s="27"/>
      <c r="Q132" s="28"/>
      <c r="R132" s="27"/>
      <c r="S132" s="27"/>
      <c r="T132" s="29"/>
      <c r="U132" s="32"/>
    </row>
    <row r="133" spans="2:21" ht="16.5">
      <c r="B133" s="33"/>
      <c r="C133" s="37" t="s">
        <v>120</v>
      </c>
      <c r="D133" s="37"/>
      <c r="E133" s="25"/>
      <c r="F133" s="27">
        <f>+[1]january!F133+[1]february!F133+[1]march!F133+[1]april!F133+[1]may!F133+[1]june!F133+[1]july!F133+[1]august!F133+[1]september!F133+'[1]october '!F133+[1]november!F133+[1]december!F133</f>
        <v>0</v>
      </c>
      <c r="G133" s="27">
        <f>+[1]january!G133+[1]february!G133+[1]march!G133+[1]april!G133+[1]may!G133+[1]june!G133+[1]july!G133+[1]august!G133+[1]september!G133+'[1]october '!G133+[1]november!G133+[1]december!G133</f>
        <v>0</v>
      </c>
      <c r="H133" s="27"/>
      <c r="I133" s="28"/>
      <c r="J133" s="27">
        <f>+[1]january!J133+[1]february!J133+[1]march!J133+[1]april!J133+[1]may!J133+[1]june!J133+[1]july!J133+[1]august!J133+[1]september!J133+'[1]october '!J133+[1]november!J133+[1]december!J133</f>
        <v>0</v>
      </c>
      <c r="K133" s="27">
        <f>+[1]january!K133+[1]february!K133+[1]march!K133+[1]april!K133+[1]may!K133+[1]june!K133+[1]july!K133+[1]august!K133+[1]september!K133+'[1]october '!K133+[1]november!K133+[1]december!K133</f>
        <v>0</v>
      </c>
      <c r="L133" s="27"/>
      <c r="M133" s="27"/>
      <c r="N133" s="27">
        <f>+[1]january!N133+[1]february!N133+[1]march!N133+[1]april!N133+[1]may!N133+[1]june!N133+[1]july!N133+[1]august!N133+[1]september!N133+'[1]october '!N133+[1]november!N133+[1]december!N133</f>
        <v>0</v>
      </c>
      <c r="O133" s="27">
        <f>+[1]january!O133+[1]february!O133+[1]march!O133+[1]april!O133+[1]may!O133+[1]june!O133+[1]july!O133+[1]august!O133+[1]september!O133+'[1]october '!O133+[1]november!O133+[1]december!O133</f>
        <v>0</v>
      </c>
      <c r="P133" s="27"/>
      <c r="Q133" s="28"/>
      <c r="R133" s="27"/>
      <c r="S133" s="27"/>
      <c r="T133" s="29"/>
      <c r="U133" s="32"/>
    </row>
    <row r="134" spans="2:21" ht="16.5">
      <c r="B134" s="33"/>
      <c r="C134" s="37"/>
      <c r="D134" s="37"/>
      <c r="E134" s="25" t="s">
        <v>121</v>
      </c>
      <c r="F134" s="27">
        <f>+[1]january!F134+[1]february!F134+[1]march!F134+[1]april!F134+[1]may!F134+[1]june!F134+[1]july!F134+[1]august!F134+[1]september!F134+'[1]october '!F134+[1]november!F134+[1]december!F134</f>
        <v>507987520.64999998</v>
      </c>
      <c r="G134" s="27">
        <f>+[1]january!G134+[1]february!G134+[1]march!G134+[1]april!G134+[1]may!G134+[1]june!G134+[1]july!G134+[1]august!G134+[1]september!G134+'[1]october '!G134+[1]november!G134+[1]december!G134</f>
        <v>490555421.56623334</v>
      </c>
      <c r="H134" s="27">
        <f>+F134-G134</f>
        <v>17432099.083766639</v>
      </c>
      <c r="I134" s="28"/>
      <c r="J134" s="27">
        <f>+[1]january!J134+[1]february!J134+[1]march!J134+[1]april!J134+[1]may!J134+[1]june!J134+[1]july!J134+[1]august!J134+[1]september!J134+'[1]october '!J134+[1]november!J134+[1]december!J134</f>
        <v>1956791.78</v>
      </c>
      <c r="K134" s="27">
        <f>+[1]january!K134+[1]february!K134+[1]march!K134+[1]april!K134+[1]may!K134+[1]june!K134+[1]july!K134+[1]august!K134+[1]september!K134+'[1]october '!K134+[1]november!K134+[1]december!K134</f>
        <v>1956791.7777666142</v>
      </c>
      <c r="L134" s="27">
        <f>+J134-K134</f>
        <v>2.2333858069032431E-3</v>
      </c>
      <c r="M134" s="27"/>
      <c r="N134" s="27">
        <f>+[1]january!N134+[1]february!N134+[1]march!N134+[1]april!N134+[1]may!N134+[1]june!N134+[1]july!N134+[1]august!N134+[1]september!N134+'[1]october '!N134+[1]november!N134+[1]december!N134</f>
        <v>0</v>
      </c>
      <c r="O134" s="27">
        <f>+[1]january!O134+[1]february!O134+[1]march!O134+[1]april!O134+[1]may!O134+[1]june!O134+[1]july!O134+[1]august!O134+[1]september!O134+'[1]october '!O134+[1]november!O134+[1]december!O134</f>
        <v>0</v>
      </c>
      <c r="P134" s="27">
        <f>+N134-O134</f>
        <v>0</v>
      </c>
      <c r="Q134" s="28"/>
      <c r="R134" s="27">
        <f t="shared" ref="R134:S136" si="49">+F134+J134+N134</f>
        <v>509944312.42999995</v>
      </c>
      <c r="S134" s="27">
        <f t="shared" si="49"/>
        <v>492512213.34399992</v>
      </c>
      <c r="T134" s="29">
        <f>+R134-S134</f>
        <v>17432099.086000025</v>
      </c>
      <c r="U134" s="32">
        <f t="shared" si="26"/>
        <v>0.96581568092615422</v>
      </c>
    </row>
    <row r="135" spans="2:21" ht="33">
      <c r="B135" s="33"/>
      <c r="C135" s="25"/>
      <c r="D135" s="25"/>
      <c r="E135" s="39" t="s">
        <v>122</v>
      </c>
      <c r="F135" s="27">
        <f>+[1]january!F135+[1]february!F135+[1]march!F135+[1]april!F135+[1]may!F135+[1]june!F135+[1]july!F135+[1]august!F135+[1]september!F135+'[1]october '!F135+[1]november!F135+[1]december!F135</f>
        <v>268906820</v>
      </c>
      <c r="G135" s="27">
        <f>+[1]january!G135+[1]february!G135+[1]march!G135+[1]april!G135+[1]may!G135+[1]june!G135+[1]july!G135+[1]august!G135+[1]september!G135+'[1]october '!G135+[1]november!G135+[1]december!G135</f>
        <v>196182530.37</v>
      </c>
      <c r="H135" s="27">
        <f>+F135-G135</f>
        <v>72724289.629999995</v>
      </c>
      <c r="I135" s="28"/>
      <c r="J135" s="27">
        <f>+[1]january!J135+[1]february!J135+[1]march!J135+[1]april!J135+[1]may!J135+[1]june!J135+[1]july!J135+[1]august!J135+[1]september!J135+'[1]october '!J135+[1]november!J135+[1]december!J135</f>
        <v>0</v>
      </c>
      <c r="K135" s="27">
        <f>+[1]january!K135+[1]february!K135+[1]march!K135+[1]april!K135+[1]may!K135+[1]june!K135+[1]july!K135+[1]august!K135+[1]september!K135+'[1]october '!K135+[1]november!K135+[1]december!K135</f>
        <v>0</v>
      </c>
      <c r="L135" s="27">
        <f>+J135-K135</f>
        <v>0</v>
      </c>
      <c r="M135" s="27"/>
      <c r="N135" s="27">
        <f>+[1]january!N135+[1]february!N135+[1]march!N135+[1]april!N135+[1]may!N135+[1]june!N135+[1]july!N135+[1]august!N135+[1]september!N135+'[1]october '!N135+[1]november!N135+[1]december!N135</f>
        <v>0</v>
      </c>
      <c r="O135" s="27">
        <f>+[1]january!O135+[1]february!O135+[1]march!O135+[1]april!O135+[1]may!O135+[1]june!O135+[1]july!O135+[1]august!O135+[1]september!O135+'[1]october '!O135+[1]november!O135+[1]december!O135</f>
        <v>0</v>
      </c>
      <c r="P135" s="27">
        <f>+N135-O135</f>
        <v>0</v>
      </c>
      <c r="Q135" s="28"/>
      <c r="R135" s="27">
        <f t="shared" si="49"/>
        <v>268906820</v>
      </c>
      <c r="S135" s="27">
        <f t="shared" si="49"/>
        <v>196182530.37</v>
      </c>
      <c r="T135" s="29">
        <f>+R135-S135</f>
        <v>72724289.629999995</v>
      </c>
      <c r="U135" s="32">
        <f t="shared" si="26"/>
        <v>0.72955580066730918</v>
      </c>
    </row>
    <row r="136" spans="2:21" ht="33">
      <c r="B136" s="33"/>
      <c r="C136" s="25"/>
      <c r="D136" s="25"/>
      <c r="E136" s="39" t="s">
        <v>123</v>
      </c>
      <c r="F136" s="27">
        <f>+[1]january!F136+[1]february!F136+[1]march!F136+[1]april!F136+[1]may!F136+[1]june!F136+[1]july!F136+[1]august!F136+[1]september!F136+'[1]october '!F136+[1]november!F136+[1]december!F136</f>
        <v>115961000</v>
      </c>
      <c r="G136" s="27">
        <f>+[1]january!G136+[1]february!G136+[1]march!G136+[1]april!G136+[1]may!G136+[1]june!G136+[1]july!G136+[1]august!G136+[1]september!G136+'[1]october '!G136+[1]november!G136+[1]december!G136</f>
        <v>114946757.71000001</v>
      </c>
      <c r="H136" s="27">
        <f>+F136-G136</f>
        <v>1014242.2899999917</v>
      </c>
      <c r="I136" s="28"/>
      <c r="J136" s="27">
        <f>+[1]january!J136+[1]february!J136+[1]march!J136+[1]april!J136+[1]may!J136+[1]june!J136+[1]july!J136+[1]august!J136+[1]september!J136+'[1]october '!J136+[1]november!J136+[1]december!J136</f>
        <v>0</v>
      </c>
      <c r="K136" s="27">
        <f>+[1]january!K136+[1]february!K136+[1]march!K136+[1]april!K136+[1]may!K136+[1]june!K136+[1]july!K136+[1]august!K136+[1]september!K136+'[1]october '!K136+[1]november!K136+[1]december!K136</f>
        <v>0</v>
      </c>
      <c r="L136" s="27">
        <f>+J136-K136</f>
        <v>0</v>
      </c>
      <c r="M136" s="27"/>
      <c r="N136" s="27">
        <f>+[1]january!N136+[1]february!N136+[1]march!N136+[1]april!N136+[1]may!N136+[1]june!N136+[1]july!N136+[1]august!N136+[1]september!N136+'[1]october '!N136+[1]november!N136+[1]december!N136</f>
        <v>99765</v>
      </c>
      <c r="O136" s="27">
        <f>+[1]january!O136+[1]february!O136+[1]march!O136+[1]april!O136+[1]may!O136+[1]june!O136+[1]july!O136+[1]august!O136+[1]september!O136+'[1]october '!O136+[1]november!O136+[1]december!O136</f>
        <v>99765</v>
      </c>
      <c r="P136" s="27">
        <f>+N136-O136</f>
        <v>0</v>
      </c>
      <c r="Q136" s="28"/>
      <c r="R136" s="27">
        <f t="shared" si="49"/>
        <v>116060765</v>
      </c>
      <c r="S136" s="27">
        <f t="shared" si="49"/>
        <v>115046522.71000001</v>
      </c>
      <c r="T136" s="29">
        <f>+R136-S136</f>
        <v>1014242.2899999917</v>
      </c>
      <c r="U136" s="32">
        <f t="shared" si="26"/>
        <v>0.99126110972989023</v>
      </c>
    </row>
    <row r="137" spans="2:21" ht="16.5">
      <c r="B137" s="33"/>
      <c r="C137" s="25"/>
      <c r="D137" s="25"/>
      <c r="E137" s="47" t="s">
        <v>51</v>
      </c>
      <c r="F137" s="48">
        <f t="shared" ref="F137:S137" si="50">SUM(F108:F136)</f>
        <v>8619345792.9500008</v>
      </c>
      <c r="G137" s="48">
        <f t="shared" si="50"/>
        <v>6349174400.8051977</v>
      </c>
      <c r="H137" s="48">
        <f t="shared" si="50"/>
        <v>2270171392.144803</v>
      </c>
      <c r="I137" s="48">
        <f t="shared" si="50"/>
        <v>0</v>
      </c>
      <c r="J137" s="48">
        <f>SUM(J108:J136)</f>
        <v>69637040.75</v>
      </c>
      <c r="K137" s="48">
        <f>SUM(K108:K136)</f>
        <v>62744400.057766616</v>
      </c>
      <c r="L137" s="48">
        <f>SUM(L108:L136)</f>
        <v>6892640.6922333846</v>
      </c>
      <c r="M137" s="48">
        <f t="shared" si="50"/>
        <v>0</v>
      </c>
      <c r="N137" s="48">
        <f>SUM(N108:N136)</f>
        <v>21837612.129999999</v>
      </c>
      <c r="O137" s="48">
        <f>SUM(O108:O136)</f>
        <v>21267566.539999995</v>
      </c>
      <c r="P137" s="48">
        <f>SUM(P108:P136)</f>
        <v>570045.59000000136</v>
      </c>
      <c r="Q137" s="48">
        <f t="shared" si="50"/>
        <v>0</v>
      </c>
      <c r="R137" s="48">
        <f>SUM(R108:R136)</f>
        <v>8710820445.8300018</v>
      </c>
      <c r="S137" s="48">
        <f t="shared" si="50"/>
        <v>6433186367.4029646</v>
      </c>
      <c r="T137" s="50">
        <f>SUM(T108:T136)</f>
        <v>2277634078.4270358</v>
      </c>
      <c r="U137" s="32">
        <f t="shared" si="26"/>
        <v>0.7385281796828479</v>
      </c>
    </row>
    <row r="138" spans="2:21" ht="16.5">
      <c r="B138" s="33"/>
      <c r="C138" s="25"/>
      <c r="D138" s="25"/>
      <c r="E138" s="57"/>
      <c r="F138" s="58"/>
      <c r="G138" s="48"/>
      <c r="H138" s="48"/>
      <c r="I138" s="49"/>
      <c r="J138" s="48"/>
      <c r="K138" s="48"/>
      <c r="L138" s="48"/>
      <c r="M138" s="48"/>
      <c r="N138" s="48"/>
      <c r="O138" s="48"/>
      <c r="P138" s="48"/>
      <c r="Q138" s="49"/>
      <c r="R138" s="48"/>
      <c r="S138" s="48"/>
      <c r="T138" s="50"/>
      <c r="U138" s="32"/>
    </row>
    <row r="139" spans="2:21" ht="16.5">
      <c r="B139" s="33"/>
      <c r="C139" s="37" t="s">
        <v>124</v>
      </c>
      <c r="D139" s="37"/>
      <c r="E139" s="59"/>
      <c r="F139" s="27">
        <f>SUM(F140:F156)</f>
        <v>320449544.61000001</v>
      </c>
      <c r="G139" s="27">
        <f>SUM(G140:G156)</f>
        <v>298631352.81999999</v>
      </c>
      <c r="H139" s="27">
        <f>SUM(H140:H156)</f>
        <v>21818191.79000001</v>
      </c>
      <c r="I139" s="49"/>
      <c r="J139" s="27">
        <f>SUM(J140:J156)</f>
        <v>54377134.090000004</v>
      </c>
      <c r="K139" s="27">
        <f t="shared" ref="K139" si="51">SUM(K140:K156)</f>
        <v>54025942.870000005</v>
      </c>
      <c r="L139" s="27">
        <f>SUM(L140:L156)</f>
        <v>351191.21999999834</v>
      </c>
      <c r="M139" s="48"/>
      <c r="N139" s="27">
        <f>SUM(N140:N156)</f>
        <v>475000</v>
      </c>
      <c r="O139" s="27">
        <f t="shared" ref="O139:P139" si="52">SUM(O140:O156)</f>
        <v>475000</v>
      </c>
      <c r="P139" s="27">
        <f t="shared" si="52"/>
        <v>0</v>
      </c>
      <c r="Q139" s="49"/>
      <c r="R139" s="27">
        <f>SUM(R140:R156)</f>
        <v>375301678.69999999</v>
      </c>
      <c r="S139" s="27">
        <f>SUM(S140:S156)</f>
        <v>353132295.69</v>
      </c>
      <c r="T139" s="27">
        <f>SUM(T140:T156)</f>
        <v>22169383.010000013</v>
      </c>
      <c r="U139" s="32">
        <f t="shared" si="26"/>
        <v>0.94092916640609747</v>
      </c>
    </row>
    <row r="140" spans="2:21" ht="33">
      <c r="B140" s="33"/>
      <c r="C140" s="37"/>
      <c r="D140" s="37"/>
      <c r="E140" s="60" t="s">
        <v>125</v>
      </c>
      <c r="F140" s="27">
        <f>+[1]january!F140+[1]february!F140+[1]march!F140+[1]april!F140+[1]may!F140+[1]june!F140+[1]july!F140+[1]august!F140+[1]september!F140+'[1]october '!F140+[1]november!F140+[1]december!F140</f>
        <v>29418276</v>
      </c>
      <c r="G140" s="27">
        <f>+[1]january!G140+[1]february!G140+[1]march!G140+[1]april!G140+[1]may!G140+[1]june!G140+[1]july!G140+[1]august!G140+[1]september!G140+'[1]october '!G140+[1]november!G140+[1]december!G140</f>
        <v>22166964.859999996</v>
      </c>
      <c r="H140" s="27">
        <f>+F140-G140</f>
        <v>7251311.1400000043</v>
      </c>
      <c r="I140" s="49"/>
      <c r="J140" s="27">
        <f>+[1]january!J140+[1]february!J140+[1]march!J140+[1]april!J140+[1]may!J140+[1]june!J140+[1]july!J140+[1]august!J140+[1]september!J140+'[1]october '!J140+[1]november!J140+[1]december!J140</f>
        <v>6903889</v>
      </c>
      <c r="K140" s="27">
        <f>+[1]january!K140+[1]february!K140+[1]march!K140+[1]april!K140+[1]may!K140+[1]june!K140+[1]july!K140+[1]august!K140+[1]september!K140+'[1]october '!K140+[1]november!K140+[1]december!K140</f>
        <v>6903543.4800000004</v>
      </c>
      <c r="L140" s="27">
        <f>+J140-K140</f>
        <v>345.51999999955297</v>
      </c>
      <c r="M140" s="48"/>
      <c r="N140" s="27">
        <f>+[1]january!N140+[1]february!N140+[1]march!N140+[1]april!N140+[1]may!N140+[1]june!N140+[1]july!N140+[1]august!N140+[1]september!N140+'[1]october '!N140+[1]november!N140+[1]december!N140</f>
        <v>0</v>
      </c>
      <c r="O140" s="27">
        <f>+[1]january!O140+[1]february!O140+[1]march!O140+[1]april!O140+[1]may!O140+[1]june!O140+[1]july!O140+[1]august!O140+[1]september!O140+'[1]october '!O140+[1]november!O140+[1]december!O140</f>
        <v>0</v>
      </c>
      <c r="P140" s="27">
        <f>+N140-O140</f>
        <v>0</v>
      </c>
      <c r="Q140" s="49"/>
      <c r="R140" s="27">
        <f>+F140+J140+N140</f>
        <v>36322165</v>
      </c>
      <c r="S140" s="27">
        <f>+G140+K140+O140</f>
        <v>29070508.339999996</v>
      </c>
      <c r="T140" s="29">
        <f>+R140-S140</f>
        <v>7251656.6600000039</v>
      </c>
      <c r="U140" s="32">
        <f>+S140/R140</f>
        <v>0.8003517505082639</v>
      </c>
    </row>
    <row r="141" spans="2:21" ht="33">
      <c r="B141" s="33"/>
      <c r="C141" s="37"/>
      <c r="D141" s="37"/>
      <c r="E141" s="60" t="s">
        <v>126</v>
      </c>
      <c r="F141" s="27">
        <f>+[1]january!F141+[1]february!F141+[1]march!F141+[1]april!F141+[1]may!F141+[1]june!F141+[1]july!F141+[1]august!F141+[1]september!F141+'[1]october '!F141+[1]november!F141+[1]december!F141</f>
        <v>48359063</v>
      </c>
      <c r="G141" s="27">
        <f>+[1]january!G141+[1]february!G141+[1]march!G141+[1]april!G141+[1]may!G141+[1]june!G141+[1]july!G141+[1]august!G141+[1]september!G141+'[1]october '!G141+[1]november!G141+[1]december!G141</f>
        <v>38359457.630000003</v>
      </c>
      <c r="H141" s="27">
        <f t="shared" ref="H141:H156" si="53">+F141-G141</f>
        <v>9999605.3699999973</v>
      </c>
      <c r="I141" s="49"/>
      <c r="J141" s="27">
        <f>+[1]january!J141+[1]february!J141+[1]march!J141+[1]april!J141+[1]may!J141+[1]june!J141+[1]july!J141+[1]august!J141+[1]september!J141+'[1]october '!J141+[1]november!J141+[1]december!J141</f>
        <v>5422802</v>
      </c>
      <c r="K141" s="27">
        <f>+[1]january!K141+[1]february!K141+[1]march!K141+[1]april!K141+[1]may!K141+[1]june!K141+[1]july!K141+[1]august!K141+[1]september!K141+'[1]october '!K141+[1]november!K141+[1]december!K141</f>
        <v>5417683.8599999994</v>
      </c>
      <c r="L141" s="27">
        <f t="shared" ref="L141:L156" si="54">+J141-K141</f>
        <v>5118.140000000596</v>
      </c>
      <c r="M141" s="48"/>
      <c r="N141" s="27">
        <f>+[1]january!N141+[1]february!N141+[1]march!N141+[1]april!N141+[1]may!N141+[1]june!N141+[1]july!N141+[1]august!N141+[1]september!N141+'[1]october '!N141+[1]november!N141+[1]december!N141</f>
        <v>0</v>
      </c>
      <c r="O141" s="27">
        <f>+[1]january!O141+[1]february!O141+[1]march!O141+[1]april!O141+[1]may!O141+[1]june!O141+[1]july!O141+[1]august!O141+[1]september!O141+'[1]october '!O141+[1]november!O141+[1]december!O141</f>
        <v>0</v>
      </c>
      <c r="P141" s="27">
        <f t="shared" ref="P141:P156" si="55">+N141-O141</f>
        <v>0</v>
      </c>
      <c r="Q141" s="49"/>
      <c r="R141" s="27">
        <f>+F141+J141+N141</f>
        <v>53781865</v>
      </c>
      <c r="S141" s="27">
        <f t="shared" ref="R141:S156" si="56">+G141+K141+O141</f>
        <v>43777141.490000002</v>
      </c>
      <c r="T141" s="29">
        <f t="shared" ref="T141:T156" si="57">+R141-S141</f>
        <v>10004723.509999998</v>
      </c>
      <c r="U141" s="32">
        <f t="shared" ref="U141:U156" si="58">+S141/R141</f>
        <v>0.8139758911298447</v>
      </c>
    </row>
    <row r="142" spans="2:21" ht="33">
      <c r="B142" s="33"/>
      <c r="C142" s="37"/>
      <c r="D142" s="37"/>
      <c r="E142" s="60" t="s">
        <v>127</v>
      </c>
      <c r="F142" s="27">
        <f>+[1]january!F142+[1]february!F142+[1]march!F142+[1]april!F142+[1]may!F142+[1]june!F142+[1]july!F142+[1]august!F142+[1]september!F142+'[1]october '!F142+[1]november!F142+[1]december!F142</f>
        <v>86796520.609999999</v>
      </c>
      <c r="G142" s="27">
        <f>+[1]january!G142+[1]february!G142+[1]march!G142+[1]april!G142+[1]may!G142+[1]june!G142+[1]july!G142+[1]august!G142+[1]september!G142+'[1]october '!G142+[1]november!G142+[1]december!G142</f>
        <v>86793395.61999999</v>
      </c>
      <c r="H142" s="27">
        <f t="shared" si="53"/>
        <v>3124.9900000095367</v>
      </c>
      <c r="I142" s="49"/>
      <c r="J142" s="27">
        <f>+[1]january!J142+[1]february!J142+[1]march!J142+[1]april!J142+[1]may!J142+[1]june!J142+[1]july!J142+[1]august!J142+[1]september!J142+'[1]october '!J142+[1]november!J142+[1]december!J142</f>
        <v>19148100</v>
      </c>
      <c r="K142" s="27">
        <f>+[1]january!K142+[1]february!K142+[1]march!K142+[1]april!K142+[1]may!K142+[1]june!K142+[1]july!K142+[1]august!K142+[1]september!K142+'[1]october '!K142+[1]november!K142+[1]december!K142</f>
        <v>19148100</v>
      </c>
      <c r="L142" s="27">
        <f t="shared" si="54"/>
        <v>0</v>
      </c>
      <c r="M142" s="48"/>
      <c r="N142" s="27">
        <f>+[1]january!N142+[1]february!N142+[1]march!N142+[1]april!N142+[1]may!N142+[1]june!N142+[1]july!N142+[1]august!N142+[1]september!N142+'[1]october '!N142+[1]november!N142+[1]december!N142</f>
        <v>0</v>
      </c>
      <c r="O142" s="27">
        <f>+[1]january!O142+[1]february!O142+[1]march!O142+[1]april!O142+[1]may!O142+[1]june!O142+[1]july!O142+[1]august!O142+[1]september!O142+'[1]october '!O142+[1]november!O142+[1]december!O142</f>
        <v>0</v>
      </c>
      <c r="P142" s="27">
        <f t="shared" si="55"/>
        <v>0</v>
      </c>
      <c r="Q142" s="49"/>
      <c r="R142" s="27">
        <f t="shared" si="56"/>
        <v>105944620.61</v>
      </c>
      <c r="S142" s="27">
        <f t="shared" si="56"/>
        <v>105941495.61999999</v>
      </c>
      <c r="T142" s="29">
        <f t="shared" si="57"/>
        <v>3124.9900000095367</v>
      </c>
      <c r="U142" s="32">
        <f t="shared" si="58"/>
        <v>0.99997050355193107</v>
      </c>
    </row>
    <row r="143" spans="2:21" ht="49.5">
      <c r="B143" s="33"/>
      <c r="C143" s="25"/>
      <c r="D143" s="25"/>
      <c r="E143" s="61" t="s">
        <v>128</v>
      </c>
      <c r="F143" s="27">
        <f>+[1]january!F143+[1]february!F143+[1]march!F143+[1]april!F143+[1]may!F143+[1]june!F143+[1]july!F143+[1]august!F143+[1]september!F143+'[1]october '!F143+[1]november!F143+[1]december!F143</f>
        <v>15914191</v>
      </c>
      <c r="G143" s="27">
        <f>+[1]january!G143+[1]february!G143+[1]march!G143+[1]april!G143+[1]may!G143+[1]june!G143+[1]july!G143+[1]august!G143+[1]september!G143+'[1]october '!G143+[1]november!G143+[1]december!G143</f>
        <v>15914191</v>
      </c>
      <c r="H143" s="27">
        <f>+F143-G143</f>
        <v>0</v>
      </c>
      <c r="I143" s="49"/>
      <c r="J143" s="27">
        <f>+[1]january!J143+[1]february!J143+[1]march!J143+[1]april!J143+[1]may!J143+[1]june!J143+[1]july!J143+[1]august!J143+[1]september!J143+'[1]october '!J143+[1]november!J143+[1]december!J143</f>
        <v>4064100</v>
      </c>
      <c r="K143" s="27">
        <f>+[1]january!K143+[1]february!K143+[1]march!K143+[1]april!K143+[1]may!K143+[1]june!K143+[1]july!K143+[1]august!K143+[1]september!K143+'[1]october '!K143+[1]november!K143+[1]december!K143</f>
        <v>4062748.25</v>
      </c>
      <c r="L143" s="27">
        <f t="shared" si="54"/>
        <v>1351.75</v>
      </c>
      <c r="M143" s="48"/>
      <c r="N143" s="27">
        <f>+[1]january!N143+[1]february!N143+[1]march!N143+[1]april!N143+[1]may!N143+[1]june!N143+[1]july!N143+[1]august!N143+[1]september!N143+'[1]october '!N143+[1]november!N143+[1]december!N143</f>
        <v>475000</v>
      </c>
      <c r="O143" s="27">
        <f>+[1]january!O143+[1]february!O143+[1]march!O143+[1]april!O143+[1]may!O143+[1]june!O143+[1]july!O143+[1]august!O143+[1]september!O143+'[1]october '!O143+[1]november!O143+[1]december!O143</f>
        <v>475000</v>
      </c>
      <c r="P143" s="27">
        <f t="shared" si="55"/>
        <v>0</v>
      </c>
      <c r="Q143" s="49"/>
      <c r="R143" s="27">
        <f t="shared" si="56"/>
        <v>20453291</v>
      </c>
      <c r="S143" s="27">
        <f t="shared" si="56"/>
        <v>20451939.25</v>
      </c>
      <c r="T143" s="29">
        <f t="shared" si="57"/>
        <v>1351.75</v>
      </c>
      <c r="U143" s="32">
        <f t="shared" si="58"/>
        <v>0.99993391039124213</v>
      </c>
    </row>
    <row r="144" spans="2:21" ht="33">
      <c r="B144" s="33"/>
      <c r="C144" s="25"/>
      <c r="D144" s="25"/>
      <c r="E144" s="61" t="s">
        <v>129</v>
      </c>
      <c r="F144" s="27">
        <f>+[1]january!F144+[1]february!F144+[1]march!F144+[1]april!F144+[1]may!F144+[1]june!F144+[1]july!F144+[1]august!F144+[1]september!F144+'[1]october '!F144+[1]november!F144+[1]december!F144</f>
        <v>0</v>
      </c>
      <c r="G144" s="27">
        <f>+[1]january!G144+[1]february!G144+[1]march!G144+[1]april!G144+[1]may!G144+[1]june!G144+[1]july!G144+[1]august!G144+[1]september!G144+'[1]october '!G144+[1]november!G144+[1]december!G144</f>
        <v>0</v>
      </c>
      <c r="H144" s="27">
        <f t="shared" si="53"/>
        <v>0</v>
      </c>
      <c r="I144" s="49"/>
      <c r="J144" s="27">
        <f>+[1]january!J144+[1]february!J144+[1]march!J144+[1]april!J144+[1]may!J144+[1]june!J144+[1]july!J144+[1]august!J144+[1]september!J144+'[1]october '!J144+[1]november!J144+[1]december!J144</f>
        <v>0</v>
      </c>
      <c r="K144" s="27">
        <f>+[1]january!K144+[1]february!K144+[1]march!K144+[1]april!K144+[1]may!K144+[1]june!K144+[1]july!K144+[1]august!K144+[1]september!K144+'[1]october '!K144+[1]november!K144+[1]december!K144</f>
        <v>0</v>
      </c>
      <c r="L144" s="27">
        <f t="shared" si="54"/>
        <v>0</v>
      </c>
      <c r="M144" s="48"/>
      <c r="N144" s="27">
        <f>+[1]january!N144+[1]february!N144+[1]march!N144+[1]april!N144+[1]may!N144+[1]june!N144+[1]july!N144+[1]august!N144+[1]september!N144+'[1]october '!N144+[1]november!N144+[1]december!N144</f>
        <v>0</v>
      </c>
      <c r="O144" s="27">
        <f>+[1]january!O144+[1]february!O144+[1]march!O144+[1]april!O144+[1]may!O144+[1]june!O144+[1]july!O144+[1]august!O144+[1]september!O144+'[1]october '!O144+[1]november!O144+[1]december!O144</f>
        <v>0</v>
      </c>
      <c r="P144" s="27">
        <f t="shared" si="55"/>
        <v>0</v>
      </c>
      <c r="Q144" s="49"/>
      <c r="R144" s="27">
        <f t="shared" si="56"/>
        <v>0</v>
      </c>
      <c r="S144" s="27">
        <f t="shared" si="56"/>
        <v>0</v>
      </c>
      <c r="T144" s="29">
        <f t="shared" si="57"/>
        <v>0</v>
      </c>
      <c r="U144" s="32" t="e">
        <f t="shared" si="58"/>
        <v>#DIV/0!</v>
      </c>
    </row>
    <row r="145" spans="2:21" ht="16.5">
      <c r="B145" s="33"/>
      <c r="C145" s="25"/>
      <c r="D145" s="25"/>
      <c r="E145" s="61" t="s">
        <v>130</v>
      </c>
      <c r="F145" s="27">
        <f>+[1]january!F145+[1]february!F145+[1]march!F145+[1]april!F145+[1]may!F145+[1]june!F145+[1]july!F145+[1]august!F145+[1]september!F145+'[1]october '!F145+[1]november!F145+[1]december!F145</f>
        <v>3119000</v>
      </c>
      <c r="G145" s="27">
        <f>+[1]january!G145+[1]february!G145+[1]march!G145+[1]april!G145+[1]may!G145+[1]june!G145+[1]july!G145+[1]august!G145+[1]september!G145+'[1]october '!G145+[1]november!G145+[1]december!G145</f>
        <v>1882026.9</v>
      </c>
      <c r="H145" s="27">
        <f t="shared" si="53"/>
        <v>1236973.1000000001</v>
      </c>
      <c r="I145" s="49"/>
      <c r="J145" s="27">
        <f>+[1]january!J145+[1]february!J145+[1]march!J145+[1]april!J145+[1]may!J145+[1]june!J145+[1]july!J145+[1]august!J145+[1]september!J145+'[1]october '!J145+[1]november!J145+[1]december!J145</f>
        <v>0</v>
      </c>
      <c r="K145" s="27">
        <f>+[1]january!K145+[1]february!K145+[1]march!K145+[1]april!K145+[1]may!K145+[1]june!K145+[1]july!K145+[1]august!K145+[1]september!K145+'[1]october '!K145+[1]november!K145+[1]december!K145</f>
        <v>0</v>
      </c>
      <c r="L145" s="27">
        <f t="shared" si="54"/>
        <v>0</v>
      </c>
      <c r="M145" s="48"/>
      <c r="N145" s="27">
        <f>+[1]january!N145+[1]february!N145+[1]march!N145+[1]april!N145+[1]may!N145+[1]june!N145+[1]july!N145+[1]august!N145+[1]september!N145+'[1]october '!N145+[1]november!N145+[1]december!N145</f>
        <v>0</v>
      </c>
      <c r="O145" s="27">
        <f>+[1]january!O145+[1]february!O145+[1]march!O145+[1]april!O145+[1]may!O145+[1]june!O145+[1]july!O145+[1]august!O145+[1]september!O145+'[1]october '!O145+[1]november!O145+[1]december!O145</f>
        <v>0</v>
      </c>
      <c r="P145" s="27">
        <f t="shared" si="55"/>
        <v>0</v>
      </c>
      <c r="Q145" s="49"/>
      <c r="R145" s="27">
        <f t="shared" si="56"/>
        <v>3119000</v>
      </c>
      <c r="S145" s="27">
        <f t="shared" si="56"/>
        <v>1882026.9</v>
      </c>
      <c r="T145" s="29">
        <f t="shared" si="57"/>
        <v>1236973.1000000001</v>
      </c>
      <c r="U145" s="32">
        <f t="shared" si="58"/>
        <v>0.60340714972747678</v>
      </c>
    </row>
    <row r="146" spans="2:21" ht="16.5">
      <c r="B146" s="33"/>
      <c r="C146" s="25"/>
      <c r="D146" s="25"/>
      <c r="E146" s="61" t="s">
        <v>131</v>
      </c>
      <c r="F146" s="27">
        <f>+[1]january!F146+[1]february!F146+[1]march!F146+[1]april!F146+[1]may!F146+[1]june!F146+[1]july!F146+[1]august!F146+[1]september!F146+'[1]october '!F146+[1]november!F146+[1]december!F146</f>
        <v>15465000</v>
      </c>
      <c r="G146" s="27">
        <f>+[1]january!G146+[1]february!G146+[1]march!G146+[1]april!G146+[1]may!G146+[1]june!G146+[1]july!G146+[1]august!G146+[1]september!G146+'[1]october '!G146+[1]november!G146+[1]december!G146</f>
        <v>15465000</v>
      </c>
      <c r="H146" s="27">
        <f t="shared" si="53"/>
        <v>0</v>
      </c>
      <c r="I146" s="49"/>
      <c r="J146" s="27">
        <f>+[1]january!J146+[1]february!J146+[1]march!J146+[1]april!J146+[1]may!J146+[1]june!J146+[1]july!J146+[1]august!J146+[1]september!J146+'[1]october '!J146+[1]november!J146+[1]december!J146</f>
        <v>0</v>
      </c>
      <c r="K146" s="27">
        <f>+[1]january!K146+[1]february!K146+[1]march!K146+[1]april!K146+[1]may!K146+[1]june!K146+[1]july!K146+[1]august!K146+[1]september!K146+'[1]october '!K146+[1]november!K146+[1]december!K146</f>
        <v>0</v>
      </c>
      <c r="L146" s="27">
        <f t="shared" si="54"/>
        <v>0</v>
      </c>
      <c r="M146" s="48"/>
      <c r="N146" s="27">
        <f>+[1]january!N146+[1]february!N146+[1]march!N146+[1]april!N146+[1]may!N146+[1]june!N146+[1]july!N146+[1]august!N146+[1]september!N146+'[1]october '!N146+[1]november!N146+[1]december!N146</f>
        <v>0</v>
      </c>
      <c r="O146" s="27">
        <f>+[1]january!O146+[1]february!O146+[1]march!O146+[1]april!O146+[1]may!O146+[1]june!O146+[1]july!O146+[1]august!O146+[1]september!O146+'[1]october '!O146+[1]november!O146+[1]december!O146</f>
        <v>0</v>
      </c>
      <c r="P146" s="27">
        <f t="shared" si="55"/>
        <v>0</v>
      </c>
      <c r="Q146" s="49"/>
      <c r="R146" s="27">
        <f t="shared" si="56"/>
        <v>15465000</v>
      </c>
      <c r="S146" s="27">
        <f t="shared" si="56"/>
        <v>15465000</v>
      </c>
      <c r="T146" s="29">
        <f t="shared" si="57"/>
        <v>0</v>
      </c>
      <c r="U146" s="32">
        <f t="shared" si="58"/>
        <v>1</v>
      </c>
    </row>
    <row r="147" spans="2:21" ht="33">
      <c r="B147" s="33"/>
      <c r="C147" s="25"/>
      <c r="D147" s="25"/>
      <c r="E147" s="61" t="s">
        <v>132</v>
      </c>
      <c r="F147" s="27">
        <f>+[1]january!F147+[1]february!F147+[1]march!F147+[1]april!F147+[1]may!F147+[1]june!F147+[1]july!F147+[1]august!F147+[1]september!F147+'[1]october '!F147+[1]november!F147+[1]december!F147</f>
        <v>26056404</v>
      </c>
      <c r="G147" s="27">
        <f>+[1]january!G147+[1]february!G147+[1]march!G147+[1]april!G147+[1]may!G147+[1]june!G147+[1]july!G147+[1]august!G147+[1]september!G147+'[1]october '!G147+[1]november!G147+[1]december!G147</f>
        <v>24375468.41</v>
      </c>
      <c r="H147" s="27">
        <f t="shared" si="53"/>
        <v>1680935.5899999999</v>
      </c>
      <c r="I147" s="49"/>
      <c r="J147" s="27">
        <f>+[1]january!J147+[1]february!J147+[1]march!J147+[1]april!J147+[1]may!J147+[1]june!J147+[1]july!J147+[1]august!J147+[1]september!J147+'[1]october '!J147+[1]november!J147+[1]december!J147</f>
        <v>115908.5</v>
      </c>
      <c r="K147" s="27">
        <f>+[1]january!K147+[1]february!K147+[1]march!K147+[1]april!K147+[1]may!K147+[1]june!K147+[1]july!K147+[1]august!K147+[1]september!K147+'[1]october '!K147+[1]november!K147+[1]december!K147</f>
        <v>0</v>
      </c>
      <c r="L147" s="27">
        <f t="shared" si="54"/>
        <v>115908.5</v>
      </c>
      <c r="M147" s="48"/>
      <c r="N147" s="27">
        <f>+[1]january!N147+[1]february!N147+[1]march!N147+[1]april!N147+[1]may!N147+[1]june!N147+[1]july!N147+[1]august!N147+[1]september!N147+'[1]october '!N147+[1]november!N147+[1]december!N147</f>
        <v>0</v>
      </c>
      <c r="O147" s="27">
        <f>+[1]january!O147+[1]february!O147+[1]march!O147+[1]april!O147+[1]may!O147+[1]june!O147+[1]july!O147+[1]august!O147+[1]september!O147+'[1]october '!O147+[1]november!O147+[1]december!O147</f>
        <v>0</v>
      </c>
      <c r="P147" s="27">
        <f t="shared" si="55"/>
        <v>0</v>
      </c>
      <c r="Q147" s="49"/>
      <c r="R147" s="27">
        <f t="shared" si="56"/>
        <v>26172312.5</v>
      </c>
      <c r="S147" s="27">
        <f t="shared" si="56"/>
        <v>24375468.41</v>
      </c>
      <c r="T147" s="29">
        <f t="shared" si="57"/>
        <v>1796844.0899999999</v>
      </c>
      <c r="U147" s="32">
        <f t="shared" si="58"/>
        <v>0.93134561227633206</v>
      </c>
    </row>
    <row r="148" spans="2:21" ht="33">
      <c r="B148" s="33"/>
      <c r="C148" s="25"/>
      <c r="D148" s="25"/>
      <c r="E148" s="61" t="s">
        <v>133</v>
      </c>
      <c r="F148" s="27">
        <f>+[1]january!F148+[1]february!F148+[1]march!F148+[1]april!F148+[1]may!F148+[1]june!F148+[1]july!F148+[1]august!F148+[1]september!F148+'[1]october '!F148+[1]november!F148+[1]december!F148</f>
        <v>29068997</v>
      </c>
      <c r="G148" s="27">
        <f>+[1]january!G148+[1]february!G148+[1]march!G148+[1]april!G148+[1]may!G148+[1]june!G148+[1]july!G148+[1]august!G148+[1]september!G148+'[1]october '!G148+[1]november!G148+[1]december!G148</f>
        <v>27423557.280000001</v>
      </c>
      <c r="H148" s="27">
        <f t="shared" si="53"/>
        <v>1645439.7199999988</v>
      </c>
      <c r="I148" s="49"/>
      <c r="J148" s="27">
        <f>+[1]january!J148+[1]february!J148+[1]march!J148+[1]april!J148+[1]may!J148+[1]june!J148+[1]july!J148+[1]august!J148+[1]september!J148+'[1]october '!J148+[1]november!J148+[1]december!J148</f>
        <v>2097600</v>
      </c>
      <c r="K148" s="27">
        <f>+[1]january!K148+[1]february!K148+[1]march!K148+[1]april!K148+[1]may!K148+[1]june!K148+[1]july!K148+[1]august!K148+[1]september!K148+'[1]october '!K148+[1]november!K148+[1]december!K148</f>
        <v>2084579.1800000002</v>
      </c>
      <c r="L148" s="27">
        <f t="shared" si="54"/>
        <v>13020.819999999832</v>
      </c>
      <c r="M148" s="48"/>
      <c r="N148" s="27">
        <f>+[1]january!N148+[1]february!N148+[1]march!N148+[1]april!N148+[1]may!N148+[1]june!N148+[1]july!N148+[1]august!N148+[1]september!N148+'[1]october '!N148+[1]november!N148+[1]december!N148</f>
        <v>0</v>
      </c>
      <c r="O148" s="27">
        <f>+[1]january!O148+[1]february!O148+[1]march!O148+[1]april!O148+[1]may!O148+[1]june!O148+[1]july!O148+[1]august!O148+[1]september!O148+'[1]october '!O148+[1]november!O148+[1]december!O148</f>
        <v>0</v>
      </c>
      <c r="P148" s="27">
        <f t="shared" si="55"/>
        <v>0</v>
      </c>
      <c r="Q148" s="49"/>
      <c r="R148" s="27">
        <f t="shared" si="56"/>
        <v>31166597</v>
      </c>
      <c r="S148" s="27">
        <f t="shared" si="56"/>
        <v>29508136.460000001</v>
      </c>
      <c r="T148" s="29">
        <f t="shared" si="57"/>
        <v>1658460.5399999991</v>
      </c>
      <c r="U148" s="32">
        <f t="shared" si="58"/>
        <v>0.94678724340677944</v>
      </c>
    </row>
    <row r="149" spans="2:21" ht="16.5">
      <c r="B149" s="33"/>
      <c r="C149" s="25"/>
      <c r="D149" s="25"/>
      <c r="E149" s="61" t="s">
        <v>134</v>
      </c>
      <c r="F149" s="27">
        <f>+[1]january!F149+[1]february!F149+[1]march!F149+[1]april!F149+[1]may!F149+[1]june!F149+[1]july!F149+[1]august!F149+[1]september!F149+'[1]october '!F149+[1]november!F149+[1]december!F149</f>
        <v>0</v>
      </c>
      <c r="G149" s="27">
        <f>+[1]january!G149+[1]february!G149+[1]march!G149+[1]april!G149+[1]may!G149+[1]june!G149+[1]july!G149+[1]august!G149+[1]september!G149+'[1]october '!G149+[1]november!G149+[1]december!G149</f>
        <v>0</v>
      </c>
      <c r="H149" s="27">
        <f t="shared" si="53"/>
        <v>0</v>
      </c>
      <c r="I149" s="49"/>
      <c r="J149" s="27">
        <f>+[1]january!J149+[1]february!J149+[1]march!J149+[1]april!J149+[1]may!J149+[1]june!J149+[1]july!J149+[1]august!J149+[1]september!J149+'[1]october '!J149+[1]november!J149+[1]december!J149</f>
        <v>0</v>
      </c>
      <c r="K149" s="27">
        <f>+[1]january!K149+[1]february!K149+[1]march!K149+[1]april!K149+[1]may!K149+[1]june!K149+[1]july!K149+[1]august!K149+[1]september!K149+'[1]october '!K149+[1]november!K149+[1]december!K149</f>
        <v>0</v>
      </c>
      <c r="L149" s="27">
        <f t="shared" si="54"/>
        <v>0</v>
      </c>
      <c r="M149" s="48"/>
      <c r="N149" s="27">
        <f>+[1]january!N149+[1]february!N149+[1]march!N149+[1]april!N149+[1]may!N149+[1]june!N149+[1]july!N149+[1]august!N149+[1]september!N149+'[1]october '!N149+[1]november!N149+[1]december!N149</f>
        <v>0</v>
      </c>
      <c r="O149" s="27">
        <f>+[1]january!O149+[1]february!O149+[1]march!O149+[1]april!O149+[1]may!O149+[1]june!O149+[1]july!O149+[1]august!O149+[1]september!O149+'[1]october '!O149+[1]november!O149+[1]december!O149</f>
        <v>0</v>
      </c>
      <c r="P149" s="27">
        <f t="shared" si="55"/>
        <v>0</v>
      </c>
      <c r="Q149" s="49"/>
      <c r="R149" s="27">
        <f t="shared" si="56"/>
        <v>0</v>
      </c>
      <c r="S149" s="27">
        <f t="shared" si="56"/>
        <v>0</v>
      </c>
      <c r="T149" s="29">
        <f t="shared" si="57"/>
        <v>0</v>
      </c>
      <c r="U149" s="32" t="e">
        <f t="shared" si="58"/>
        <v>#DIV/0!</v>
      </c>
    </row>
    <row r="150" spans="2:21" ht="16.5">
      <c r="B150" s="33"/>
      <c r="C150" s="25"/>
      <c r="D150" s="25"/>
      <c r="E150" s="61" t="s">
        <v>135</v>
      </c>
      <c r="F150" s="27">
        <f>+[1]january!F150+[1]february!F150+[1]march!F150+[1]april!F150+[1]may!F150+[1]june!F150+[1]july!F150+[1]august!F150+[1]september!F150+'[1]october '!F150+[1]november!F150+[1]december!F150</f>
        <v>22032465</v>
      </c>
      <c r="G150" s="27">
        <f>+[1]january!G150+[1]february!G150+[1]march!G150+[1]april!G150+[1]may!G150+[1]june!G150+[1]july!G150+[1]august!G150+[1]september!G150+'[1]october '!G150+[1]november!G150+[1]december!G150</f>
        <v>22032464.650000002</v>
      </c>
      <c r="H150" s="27">
        <f t="shared" si="53"/>
        <v>0.34999999776482582</v>
      </c>
      <c r="I150" s="49"/>
      <c r="J150" s="27">
        <f>+[1]january!J150+[1]february!J150+[1]march!J150+[1]april!J150+[1]may!J150+[1]june!J150+[1]july!J150+[1]august!J150+[1]september!J150+'[1]october '!J150+[1]november!J150+[1]december!J150</f>
        <v>4608798.59</v>
      </c>
      <c r="K150" s="27">
        <f>+[1]january!K150+[1]february!K150+[1]march!K150+[1]april!K150+[1]may!K150+[1]june!K150+[1]july!K150+[1]august!K150+[1]september!K150+'[1]october '!K150+[1]november!K150+[1]december!K150</f>
        <v>4398695.2000000011</v>
      </c>
      <c r="L150" s="27">
        <f t="shared" si="54"/>
        <v>210103.38999999873</v>
      </c>
      <c r="M150" s="48"/>
      <c r="N150" s="27">
        <f>+[1]january!N150+[1]february!N150+[1]march!N150+[1]april!N150+[1]may!N150+[1]june!N150+[1]july!N150+[1]august!N150+[1]september!N150+'[1]october '!N150+[1]november!N150+[1]december!N150</f>
        <v>0</v>
      </c>
      <c r="O150" s="27">
        <f>+[1]january!O150+[1]february!O150+[1]march!O150+[1]april!O150+[1]may!O150+[1]june!O150+[1]july!O150+[1]august!O150+[1]september!O150+'[1]october '!O150+[1]november!O150+[1]december!O150</f>
        <v>0</v>
      </c>
      <c r="P150" s="27">
        <f t="shared" si="55"/>
        <v>0</v>
      </c>
      <c r="Q150" s="49"/>
      <c r="R150" s="27">
        <f t="shared" si="56"/>
        <v>26641263.59</v>
      </c>
      <c r="S150" s="27">
        <f t="shared" si="56"/>
        <v>26431159.850000001</v>
      </c>
      <c r="T150" s="29">
        <f t="shared" si="57"/>
        <v>210103.73999999836</v>
      </c>
      <c r="U150" s="32">
        <f t="shared" si="58"/>
        <v>0.9921135970412881</v>
      </c>
    </row>
    <row r="151" spans="2:21" ht="16.5">
      <c r="B151" s="33"/>
      <c r="C151" s="25"/>
      <c r="D151" s="25"/>
      <c r="E151" s="61" t="s">
        <v>136</v>
      </c>
      <c r="F151" s="27">
        <f>+[1]january!F151+[1]february!F151+[1]march!F151+[1]april!F151+[1]may!F151+[1]june!F151+[1]july!F151+[1]august!F151+[1]september!F151+'[1]october '!F151+[1]november!F151+[1]december!F151</f>
        <v>11542354</v>
      </c>
      <c r="G151" s="27">
        <f>+[1]january!G151+[1]february!G151+[1]march!G151+[1]april!G151+[1]may!G151+[1]june!G151+[1]july!G151+[1]august!G151+[1]september!G151+'[1]october '!G151+[1]november!G151+[1]december!G151</f>
        <v>11541552.469999999</v>
      </c>
      <c r="H151" s="27">
        <f t="shared" si="53"/>
        <v>801.53000000119209</v>
      </c>
      <c r="I151" s="49"/>
      <c r="J151" s="27">
        <f>+[1]january!J151+[1]february!J151+[1]march!J151+[1]april!J151+[1]may!J151+[1]june!J151+[1]july!J151+[1]august!J151+[1]september!J151+'[1]october '!J151+[1]november!J151+[1]december!J151</f>
        <v>3374100</v>
      </c>
      <c r="K151" s="27">
        <f>+[1]january!K151+[1]february!K151+[1]march!K151+[1]april!K151+[1]may!K151+[1]june!K151+[1]july!K151+[1]august!K151+[1]september!K151+'[1]october '!K151+[1]november!K151+[1]december!K151</f>
        <v>3374099.9000000004</v>
      </c>
      <c r="L151" s="27">
        <f t="shared" si="54"/>
        <v>9.999999962747097E-2</v>
      </c>
      <c r="M151" s="48"/>
      <c r="N151" s="27">
        <f>+[1]january!N151+[1]february!N151+[1]march!N151+[1]april!N151+[1]may!N151+[1]june!N151+[1]july!N151+[1]august!N151+[1]september!N151+'[1]october '!N151+[1]november!N151+[1]december!N151</f>
        <v>0</v>
      </c>
      <c r="O151" s="27">
        <f>+[1]january!O151+[1]february!O151+[1]march!O151+[1]april!O151+[1]may!O151+[1]june!O151+[1]july!O151+[1]august!O151+[1]september!O151+'[1]october '!O151+[1]november!O151+[1]december!O151</f>
        <v>0</v>
      </c>
      <c r="P151" s="27">
        <f t="shared" si="55"/>
        <v>0</v>
      </c>
      <c r="Q151" s="49"/>
      <c r="R151" s="27">
        <f t="shared" si="56"/>
        <v>14916454</v>
      </c>
      <c r="S151" s="27">
        <f t="shared" si="56"/>
        <v>14915652.369999999</v>
      </c>
      <c r="T151" s="29">
        <f t="shared" si="57"/>
        <v>801.63000000081956</v>
      </c>
      <c r="U151" s="32">
        <f t="shared" si="58"/>
        <v>0.99994625867515152</v>
      </c>
    </row>
    <row r="152" spans="2:21" ht="16.5">
      <c r="B152" s="33"/>
      <c r="C152" s="25"/>
      <c r="D152" s="25"/>
      <c r="E152" s="61" t="s">
        <v>137</v>
      </c>
      <c r="F152" s="27">
        <f>+[1]january!F152+[1]february!F152+[1]march!F152+[1]april!F152+[1]may!F152+[1]june!F152+[1]july!F152+[1]august!F152+[1]september!F152+'[1]october '!F152+[1]november!F152+[1]december!F152</f>
        <v>32677274</v>
      </c>
      <c r="G152" s="27">
        <f>+[1]january!G152+[1]february!G152+[1]march!G152+[1]april!G152+[1]may!G152+[1]june!G152+[1]july!G152+[1]august!G152+[1]september!G152+'[1]october '!G152+[1]november!G152+[1]december!G152</f>
        <v>32677274</v>
      </c>
      <c r="H152" s="27">
        <f>+F152-G152</f>
        <v>0</v>
      </c>
      <c r="I152" s="49"/>
      <c r="J152" s="27">
        <f>+[1]january!J152+[1]february!J152+[1]march!J152+[1]april!J152+[1]may!J152+[1]june!J152+[1]july!J152+[1]august!J152+[1]september!J152+'[1]october '!J152+[1]november!J152+[1]december!J152</f>
        <v>8641836</v>
      </c>
      <c r="K152" s="27">
        <f>+[1]january!K152+[1]february!K152+[1]march!K152+[1]april!K152+[1]may!K152+[1]june!K152+[1]july!K152+[1]august!K152+[1]september!K152+'[1]october '!K152+[1]november!K152+[1]december!K152</f>
        <v>8636493</v>
      </c>
      <c r="L152" s="27">
        <f t="shared" si="54"/>
        <v>5343</v>
      </c>
      <c r="M152" s="48"/>
      <c r="N152" s="27">
        <f>+[1]january!N152+[1]february!N152+[1]march!N152+[1]april!N152+[1]may!N152+[1]june!N152+[1]july!N152+[1]august!N152+[1]september!N152+'[1]october '!N152+[1]november!N152+[1]december!N152</f>
        <v>0</v>
      </c>
      <c r="O152" s="27">
        <f>+[1]january!O152+[1]february!O152+[1]march!O152+[1]april!O152+[1]may!O152+[1]june!O152+[1]july!O152+[1]august!O152+[1]september!O152+'[1]october '!O152+[1]november!O152+[1]december!O152</f>
        <v>0</v>
      </c>
      <c r="P152" s="27">
        <f t="shared" si="55"/>
        <v>0</v>
      </c>
      <c r="Q152" s="49"/>
      <c r="R152" s="27">
        <f t="shared" si="56"/>
        <v>41319110</v>
      </c>
      <c r="S152" s="27">
        <f t="shared" si="56"/>
        <v>41313767</v>
      </c>
      <c r="T152" s="29">
        <f t="shared" si="57"/>
        <v>5343</v>
      </c>
      <c r="U152" s="32">
        <f t="shared" si="58"/>
        <v>0.99987068937351264</v>
      </c>
    </row>
    <row r="153" spans="2:21" ht="16.5">
      <c r="B153" s="33"/>
      <c r="C153" s="25"/>
      <c r="D153" s="25"/>
      <c r="E153" s="61" t="s">
        <v>138</v>
      </c>
      <c r="F153" s="27">
        <f>+[1]january!F153+[1]february!F153+[1]march!F153+[1]april!F153+[1]may!F153+[1]june!F153+[1]july!F153+[1]august!F153+[1]september!F153+'[1]october '!F153+[1]november!F153+[1]december!F153</f>
        <v>0</v>
      </c>
      <c r="G153" s="27">
        <f>+[1]january!G153+[1]february!G153+[1]march!G153+[1]april!G153+[1]may!G153+[1]june!G153+[1]july!G153+[1]august!G153+[1]september!G153+'[1]october '!G153+[1]november!G153+[1]december!G153</f>
        <v>0</v>
      </c>
      <c r="H153" s="27">
        <f t="shared" si="53"/>
        <v>0</v>
      </c>
      <c r="I153" s="49"/>
      <c r="J153" s="27">
        <f>+[1]january!J153+[1]february!J153+[1]march!J153+[1]april!J153+[1]may!J153+[1]june!J153+[1]july!J153+[1]august!J153+[1]september!J153+'[1]october '!J153+[1]november!J153+[1]december!J153</f>
        <v>0</v>
      </c>
      <c r="K153" s="27">
        <f>+[1]january!K153+[1]february!K153+[1]march!K153+[1]april!K153+[1]may!K153+[1]june!K153+[1]july!K153+[1]august!K153+[1]september!K153+'[1]october '!K153+[1]november!K153+[1]december!K153</f>
        <v>0</v>
      </c>
      <c r="L153" s="27">
        <f t="shared" si="54"/>
        <v>0</v>
      </c>
      <c r="M153" s="48"/>
      <c r="N153" s="27">
        <f>+[1]january!N153+[1]february!N153+[1]march!N153+[1]april!N153+[1]may!N153+[1]june!N153+[1]july!N153+[1]august!N153+[1]september!N153+'[1]october '!N153+[1]november!N153+[1]december!N153</f>
        <v>0</v>
      </c>
      <c r="O153" s="27">
        <f>+[1]january!O153+[1]february!O153+[1]march!O153+[1]april!O153+[1]may!O153+[1]june!O153+[1]july!O153+[1]august!O153+[1]september!O153+'[1]october '!O153+[1]november!O153+[1]december!O153</f>
        <v>0</v>
      </c>
      <c r="P153" s="27">
        <f t="shared" si="55"/>
        <v>0</v>
      </c>
      <c r="Q153" s="49"/>
      <c r="R153" s="27">
        <f t="shared" si="56"/>
        <v>0</v>
      </c>
      <c r="S153" s="27">
        <f t="shared" si="56"/>
        <v>0</v>
      </c>
      <c r="T153" s="29">
        <f t="shared" si="57"/>
        <v>0</v>
      </c>
      <c r="U153" s="32" t="e">
        <f t="shared" si="58"/>
        <v>#DIV/0!</v>
      </c>
    </row>
    <row r="154" spans="2:21" ht="33">
      <c r="B154" s="33"/>
      <c r="C154" s="25"/>
      <c r="D154" s="25"/>
      <c r="E154" s="61" t="s">
        <v>139</v>
      </c>
      <c r="F154" s="27">
        <f>+[1]january!F154+[1]february!F154+[1]march!F154+[1]april!F154+[1]may!F154+[1]june!F154+[1]july!F154+[1]august!F154+[1]september!F154+'[1]october '!F154+[1]november!F154+[1]december!F154</f>
        <v>0</v>
      </c>
      <c r="G154" s="27">
        <f>+[1]january!G154+[1]february!G154+[1]march!G154+[1]april!G154+[1]may!G154+[1]june!G154+[1]july!G154+[1]august!G154+[1]september!G154+'[1]october '!G154+[1]november!G154+[1]december!G154</f>
        <v>0</v>
      </c>
      <c r="H154" s="27">
        <f t="shared" si="53"/>
        <v>0</v>
      </c>
      <c r="I154" s="49"/>
      <c r="J154" s="27">
        <f>+[1]january!J154+[1]february!J154+[1]march!J154+[1]april!J154+[1]may!J154+[1]june!J154+[1]july!J154+[1]august!J154+[1]september!J154+'[1]october '!J154+[1]november!J154+[1]december!J154</f>
        <v>0</v>
      </c>
      <c r="K154" s="27">
        <f>+[1]january!K154+[1]february!K154+[1]march!K154+[1]april!K154+[1]may!K154+[1]june!K154+[1]july!K154+[1]august!K154+[1]september!K154+'[1]october '!K154+[1]november!K154+[1]december!K154</f>
        <v>0</v>
      </c>
      <c r="L154" s="27">
        <f t="shared" si="54"/>
        <v>0</v>
      </c>
      <c r="M154" s="48"/>
      <c r="N154" s="27">
        <f>+[1]january!N154+[1]february!N154+[1]march!N154+[1]april!N154+[1]may!N154+[1]june!N154+[1]july!N154+[1]august!N154+[1]september!N154+'[1]october '!N154+[1]november!N154+[1]december!N154</f>
        <v>0</v>
      </c>
      <c r="O154" s="27">
        <f>+[1]january!O154+[1]february!O154+[1]march!O154+[1]april!O154+[1]may!O154+[1]june!O154+[1]july!O154+[1]august!O154+[1]september!O154+'[1]october '!O154+[1]november!O154+[1]december!O154</f>
        <v>0</v>
      </c>
      <c r="P154" s="27">
        <f t="shared" si="55"/>
        <v>0</v>
      </c>
      <c r="Q154" s="49"/>
      <c r="R154" s="27">
        <f t="shared" si="56"/>
        <v>0</v>
      </c>
      <c r="S154" s="27">
        <f t="shared" si="56"/>
        <v>0</v>
      </c>
      <c r="T154" s="29">
        <f t="shared" si="57"/>
        <v>0</v>
      </c>
      <c r="U154" s="32" t="e">
        <f t="shared" si="58"/>
        <v>#DIV/0!</v>
      </c>
    </row>
    <row r="155" spans="2:21" ht="33">
      <c r="B155" s="33"/>
      <c r="C155" s="25"/>
      <c r="D155" s="25"/>
      <c r="E155" s="61" t="s">
        <v>140</v>
      </c>
      <c r="F155" s="27">
        <f>+[1]january!F155+[1]february!F155+[1]march!F155+[1]april!F155+[1]may!F155+[1]june!F155+[1]july!F155+[1]august!F155+[1]september!F155+'[1]october '!F155+[1]november!F155+[1]december!F155</f>
        <v>0</v>
      </c>
      <c r="G155" s="27">
        <f>+[1]january!G155+[1]february!G155+[1]march!G155+[1]april!G155+[1]may!G155+[1]june!G155+[1]july!G155+[1]august!G155+[1]september!G155+'[1]october '!G155+[1]november!G155+[1]december!G155</f>
        <v>0</v>
      </c>
      <c r="H155" s="27">
        <f t="shared" si="53"/>
        <v>0</v>
      </c>
      <c r="I155" s="49"/>
      <c r="J155" s="27">
        <f>+[1]january!J155+[1]february!J155+[1]march!J155+[1]april!J155+[1]may!J155+[1]june!J155+[1]july!J155+[1]august!J155+[1]september!J155+'[1]october '!J155+[1]november!J155+[1]december!J155</f>
        <v>0</v>
      </c>
      <c r="K155" s="27">
        <f>+[1]january!K155+[1]february!K155+[1]march!K155+[1]april!K155+[1]may!K155+[1]june!K155+[1]july!K155+[1]august!K155+[1]september!K155+'[1]october '!K155+[1]november!K155+[1]december!K155</f>
        <v>0</v>
      </c>
      <c r="L155" s="27">
        <f t="shared" si="54"/>
        <v>0</v>
      </c>
      <c r="M155" s="48"/>
      <c r="N155" s="27">
        <f>+[1]january!N155+[1]february!N155+[1]march!N155+[1]april!N155+[1]may!N155+[1]june!N155+[1]july!N155+[1]august!N155+[1]september!N155+'[1]october '!N155+[1]november!N155+[1]december!N155</f>
        <v>0</v>
      </c>
      <c r="O155" s="27">
        <f>+[1]january!O155+[1]february!O155+[1]march!O155+[1]april!O155+[1]may!O155+[1]june!O155+[1]july!O155+[1]august!O155+[1]september!O155+'[1]october '!O155+[1]november!O155+[1]december!O155</f>
        <v>0</v>
      </c>
      <c r="P155" s="27">
        <f t="shared" si="55"/>
        <v>0</v>
      </c>
      <c r="Q155" s="49"/>
      <c r="R155" s="27">
        <f t="shared" si="56"/>
        <v>0</v>
      </c>
      <c r="S155" s="27">
        <f t="shared" si="56"/>
        <v>0</v>
      </c>
      <c r="T155" s="29">
        <f t="shared" si="57"/>
        <v>0</v>
      </c>
      <c r="U155" s="32" t="e">
        <f t="shared" si="58"/>
        <v>#DIV/0!</v>
      </c>
    </row>
    <row r="156" spans="2:21" ht="33">
      <c r="B156" s="33"/>
      <c r="C156" s="25"/>
      <c r="D156" s="25"/>
      <c r="E156" s="61" t="s">
        <v>141</v>
      </c>
      <c r="F156" s="27">
        <f>+[1]january!F156+[1]february!F156+[1]march!F156+[1]april!F156+[1]may!F156+[1]june!F156+[1]july!F156+[1]august!F156+[1]september!F156+'[1]october '!F156+[1]november!F156+[1]december!F156</f>
        <v>0</v>
      </c>
      <c r="G156" s="27">
        <f>+[1]january!G156+[1]february!G156+[1]march!G156+[1]april!G156+[1]may!G156+[1]june!G156+[1]july!G156+[1]august!G156+[1]september!G156+'[1]october '!G156+[1]november!G156+[1]december!G156</f>
        <v>0</v>
      </c>
      <c r="H156" s="27">
        <f t="shared" si="53"/>
        <v>0</v>
      </c>
      <c r="I156" s="49"/>
      <c r="J156" s="27">
        <f>+[1]january!J156+[1]february!J156+[1]march!J156+[1]april!J156+[1]may!J156+[1]june!J156+[1]july!J156+[1]august!J156+[1]september!J156+'[1]october '!J156+[1]november!J156+[1]december!J156</f>
        <v>0</v>
      </c>
      <c r="K156" s="27">
        <f>+[1]january!K156+[1]february!K156+[1]march!K156+[1]april!K156+[1]may!K156+[1]june!K156+[1]july!K156+[1]august!K156+[1]september!K156+'[1]october '!K156+[1]november!K156+[1]december!K156</f>
        <v>0</v>
      </c>
      <c r="L156" s="27">
        <f t="shared" si="54"/>
        <v>0</v>
      </c>
      <c r="M156" s="48"/>
      <c r="N156" s="27">
        <f>+[1]january!N156+[1]february!N156+[1]march!N156+[1]april!N156+[1]may!N156+[1]june!N156+[1]july!N156+[1]august!N156+[1]september!N156+'[1]october '!N156+[1]november!N156+[1]december!N156</f>
        <v>0</v>
      </c>
      <c r="O156" s="27">
        <f>+[1]january!O156+[1]february!O156+[1]march!O156+[1]april!O156+[1]may!O156+[1]june!O156+[1]july!O156+[1]august!O156+[1]september!O156+'[1]october '!O156+[1]november!O156+[1]december!O156</f>
        <v>0</v>
      </c>
      <c r="P156" s="27">
        <f t="shared" si="55"/>
        <v>0</v>
      </c>
      <c r="Q156" s="49"/>
      <c r="R156" s="27">
        <f t="shared" si="56"/>
        <v>0</v>
      </c>
      <c r="S156" s="27">
        <f t="shared" si="56"/>
        <v>0</v>
      </c>
      <c r="T156" s="29">
        <f t="shared" si="57"/>
        <v>0</v>
      </c>
      <c r="U156" s="32" t="e">
        <f t="shared" si="58"/>
        <v>#DIV/0!</v>
      </c>
    </row>
    <row r="157" spans="2:21" ht="16.5">
      <c r="B157" s="33"/>
      <c r="C157" s="25"/>
      <c r="D157" s="25"/>
      <c r="E157" s="62" t="s">
        <v>51</v>
      </c>
      <c r="F157" s="27">
        <f>SUM(F140:F156)</f>
        <v>320449544.61000001</v>
      </c>
      <c r="G157" s="27">
        <f>SUM(G140:G156)</f>
        <v>298631352.81999999</v>
      </c>
      <c r="H157" s="58">
        <f>SUM(H140:H156)</f>
        <v>21818191.79000001</v>
      </c>
      <c r="I157" s="49"/>
      <c r="J157" s="27">
        <f>SUM(J140:J156)</f>
        <v>54377134.090000004</v>
      </c>
      <c r="K157" s="27">
        <f>SUM(K140:K156)</f>
        <v>54025942.870000005</v>
      </c>
      <c r="L157" s="58">
        <f>SUM(L140:L156)</f>
        <v>351191.21999999834</v>
      </c>
      <c r="M157" s="48"/>
      <c r="N157" s="27">
        <f>SUM(N140:N156)</f>
        <v>475000</v>
      </c>
      <c r="O157" s="27">
        <f>SUM(O140:O156)</f>
        <v>475000</v>
      </c>
      <c r="P157" s="58">
        <f>SUM(P140:P156)</f>
        <v>0</v>
      </c>
      <c r="Q157" s="49"/>
      <c r="R157" s="48">
        <f>SUM(R140:R156)</f>
        <v>375301678.69999999</v>
      </c>
      <c r="S157" s="58">
        <f>SUM(S140:S156)</f>
        <v>353132295.69</v>
      </c>
      <c r="T157" s="58">
        <f>SUM(T140:T156)</f>
        <v>22169383.010000013</v>
      </c>
      <c r="U157" s="32">
        <f>+S157/R157</f>
        <v>0.94092916640609747</v>
      </c>
    </row>
    <row r="158" spans="2:21" ht="16.5">
      <c r="B158" s="33"/>
      <c r="C158" s="40" t="s">
        <v>142</v>
      </c>
      <c r="D158" s="25"/>
      <c r="E158" s="63"/>
      <c r="F158" s="48"/>
      <c r="G158" s="48"/>
      <c r="H158" s="48"/>
      <c r="I158" s="49"/>
      <c r="J158" s="48"/>
      <c r="K158" s="48"/>
      <c r="L158" s="48"/>
      <c r="M158" s="48"/>
      <c r="N158" s="48"/>
      <c r="O158" s="48"/>
      <c r="P158" s="48"/>
      <c r="Q158" s="49"/>
      <c r="R158" s="48"/>
      <c r="S158" s="48"/>
      <c r="T158" s="50"/>
      <c r="U158" s="32"/>
    </row>
    <row r="159" spans="2:21" ht="16.5">
      <c r="B159" s="33"/>
      <c r="C159" s="25"/>
      <c r="D159" s="25"/>
      <c r="E159" s="59" t="s">
        <v>143</v>
      </c>
      <c r="F159" s="27">
        <f>+[1]january!F159+[1]february!F159+[1]march!F159+[1]april!F159+[1]may!F159+[1]june!F159+[1]july!F159+[1]august!F159+[1]september!F159+'[1]october '!F159+[1]november!F159+[1]december!F159</f>
        <v>442767256</v>
      </c>
      <c r="G159" s="27">
        <f>+[1]january!G159+[1]february!G159+[1]march!G159+[1]april!G159+[1]may!G159+[1]june!G159+[1]july!G159+[1]august!G159+[1]september!G159+'[1]october '!G159+[1]november!G159+[1]december!G159</f>
        <v>239181391.59999999</v>
      </c>
      <c r="H159" s="27">
        <f>+F159-G159</f>
        <v>203585864.40000001</v>
      </c>
      <c r="I159" s="49"/>
      <c r="J159" s="27">
        <f>+[1]january!J159+[1]february!J159+[1]march!J159+[1]april!J159+[1]may!J159+[1]june!J159+[1]july!J159+[1]august!J159+[1]september!J159+'[1]october '!J159+[1]november!J159+[1]december!J159</f>
        <v>0</v>
      </c>
      <c r="K159" s="27">
        <f>+[1]january!K159+[1]february!K159+[1]march!K159+[1]april!K159+[1]may!K159+[1]june!K159+[1]july!K159+[1]august!K159+[1]september!K159+'[1]october '!K159+[1]november!K159+[1]december!K159</f>
        <v>0</v>
      </c>
      <c r="L159" s="27">
        <f>+J159-K159</f>
        <v>0</v>
      </c>
      <c r="M159" s="48"/>
      <c r="N159" s="27">
        <f>+[1]january!N159+[1]february!N159+[1]march!N159+[1]april!N159+[1]may!N159+[1]june!N159+[1]july!N159+[1]august!N159+[1]september!N159+'[1]october '!N159+[1]november!N159+[1]december!N159</f>
        <v>0</v>
      </c>
      <c r="O159" s="27">
        <f>+[1]january!O159+[1]february!O159+[1]march!O159+[1]april!O159+[1]may!O159+[1]june!O159+[1]july!O159+[1]august!O159+[1]september!O159+'[1]october '!O159+[1]november!O159+[1]december!O159</f>
        <v>0</v>
      </c>
      <c r="P159" s="27">
        <f>+N159-O159</f>
        <v>0</v>
      </c>
      <c r="Q159" s="49"/>
      <c r="R159" s="27">
        <f>+F159+J159+N159</f>
        <v>442767256</v>
      </c>
      <c r="S159" s="27">
        <f>+G159+K159+O159</f>
        <v>239181391.59999999</v>
      </c>
      <c r="T159" s="29">
        <f>+R159-S159</f>
        <v>203585864.40000001</v>
      </c>
      <c r="U159" s="32">
        <f>+S159/R159</f>
        <v>0.54019665718008736</v>
      </c>
    </row>
    <row r="160" spans="2:21" ht="16.5">
      <c r="B160" s="33"/>
      <c r="C160" s="25"/>
      <c r="D160" s="25"/>
      <c r="E160" s="59" t="s">
        <v>144</v>
      </c>
      <c r="F160" s="27">
        <f>+[1]january!F160+[1]february!F160+[1]march!F160+[1]april!F160+[1]may!F160+[1]june!F160+[1]july!F160+[1]august!F160+[1]september!F160+'[1]october '!F160+[1]november!F160+[1]december!F160</f>
        <v>286587580.75999999</v>
      </c>
      <c r="G160" s="27">
        <f>+[1]january!G160+[1]february!G160+[1]march!G160+[1]april!G160+[1]may!G160+[1]june!G160+[1]july!G160+[1]august!G160+[1]september!G160+'[1]october '!G160+[1]november!G160+[1]december!G160</f>
        <v>273648219.15000004</v>
      </c>
      <c r="H160" s="27">
        <f>+F160-G160</f>
        <v>12939361.609999955</v>
      </c>
      <c r="I160" s="49"/>
      <c r="J160" s="27">
        <f>+[1]january!J160+[1]february!J160+[1]march!J160+[1]april!J160+[1]may!J160+[1]june!J160+[1]july!J160+[1]august!J160+[1]september!J160+'[1]october '!J160+[1]november!J160+[1]december!J160</f>
        <v>0</v>
      </c>
      <c r="K160" s="27">
        <f>+[1]january!K160+[1]february!K160+[1]march!K160+[1]april!K160+[1]may!K160+[1]june!K160+[1]july!K160+[1]august!K160+[1]september!K160+'[1]october '!K160+[1]november!K160+[1]december!K160</f>
        <v>0</v>
      </c>
      <c r="L160" s="27">
        <f>+J160-K160</f>
        <v>0</v>
      </c>
      <c r="M160" s="48"/>
      <c r="N160" s="27">
        <f>+[1]january!N160+[1]february!N160+[1]march!N160+[1]april!N160+[1]may!N160+[1]june!N160+[1]july!N160+[1]august!N160+[1]september!N160+'[1]october '!N160+[1]november!N160+[1]december!N160</f>
        <v>0</v>
      </c>
      <c r="O160" s="27">
        <f>+[1]january!O160+[1]february!O160+[1]march!O160+[1]april!O160+[1]may!O160+[1]june!O160+[1]july!O160+[1]august!O160+[1]september!O160+'[1]october '!O160+[1]november!O160+[1]december!O160</f>
        <v>0</v>
      </c>
      <c r="P160" s="27">
        <f>+N160-O160</f>
        <v>0</v>
      </c>
      <c r="Q160" s="49"/>
      <c r="R160" s="27">
        <f>+F160+J160+N160</f>
        <v>286587580.75999999</v>
      </c>
      <c r="S160" s="27">
        <f>+G160+K160+O160</f>
        <v>273648219.15000004</v>
      </c>
      <c r="T160" s="29">
        <f>+R160-S160</f>
        <v>12939361.609999955</v>
      </c>
      <c r="U160" s="32">
        <f>+S160/R160</f>
        <v>0.95485023609297326</v>
      </c>
    </row>
    <row r="161" spans="2:21" ht="16.5">
      <c r="B161" s="33"/>
      <c r="C161" s="25"/>
      <c r="D161" s="25"/>
      <c r="E161" s="64"/>
      <c r="F161" s="27"/>
      <c r="G161" s="27"/>
      <c r="H161" s="27"/>
      <c r="I161" s="28"/>
      <c r="J161" s="27"/>
      <c r="K161" s="27"/>
      <c r="L161" s="27"/>
      <c r="M161" s="27"/>
      <c r="N161" s="27"/>
      <c r="O161" s="27"/>
      <c r="P161" s="27"/>
      <c r="Q161" s="28"/>
      <c r="R161" s="27"/>
      <c r="S161" s="27"/>
      <c r="T161" s="29"/>
      <c r="U161" s="32"/>
    </row>
    <row r="162" spans="2:21" s="69" customFormat="1" ht="17.25" thickBot="1">
      <c r="B162" s="65"/>
      <c r="C162" s="40"/>
      <c r="D162" s="40"/>
      <c r="E162" s="66" t="s">
        <v>145</v>
      </c>
      <c r="F162" s="67">
        <f>+F8+F51+F81+F104+F137+F49+F50+F159+F160+F157</f>
        <v>65953406251.370003</v>
      </c>
      <c r="G162" s="67">
        <f>+G8+G51+G81+G104+G137+G49+G50+G159+G160+G157</f>
        <v>60358055309.057472</v>
      </c>
      <c r="H162" s="67">
        <f>+H8+H51+H81+H104+H137+H49+H50+H159+H160+H157</f>
        <v>5595350942.3125305</v>
      </c>
      <c r="I162" s="67">
        <f>+I8+I51+I81+I104+I137+I49+I50</f>
        <v>2208000</v>
      </c>
      <c r="J162" s="67">
        <f>+J8+J51+J81+J104+J137+J49+J50+J159+J160+J157</f>
        <v>1063791856.1200002</v>
      </c>
      <c r="K162" s="67">
        <f>+K8+K51+K81+K104+K137+K49+K50+K159+K160+K157</f>
        <v>1053514246.3277668</v>
      </c>
      <c r="L162" s="67">
        <f>+L8+L51+L81+L104+L137+L49+L50+L159+L160+L157</f>
        <v>10277609.792233385</v>
      </c>
      <c r="M162" s="67">
        <f>+M8+M51+M81+M104+M137+M49+M50</f>
        <v>0</v>
      </c>
      <c r="N162" s="67">
        <f>+N8+N51+N81+N104+N137+N49+N50+N159+N160+N157</f>
        <v>625225948.03000009</v>
      </c>
      <c r="O162" s="67">
        <f>+O8+O51+O81+O104+O137+O49+O50+O159+O160+O157</f>
        <v>613481852.57370329</v>
      </c>
      <c r="P162" s="67">
        <f>+P8+P51+P81+P104+P137+P49+P50+P159+P160+P157</f>
        <v>11744095.456296906</v>
      </c>
      <c r="Q162" s="67">
        <f>+Q8+Q51+Q81+Q104+Q137+Q49+Q50</f>
        <v>0</v>
      </c>
      <c r="R162" s="67">
        <f>+R8+R51+R81+R104+R137+R49+R50+R159+R160+R157</f>
        <v>67642424055.519997</v>
      </c>
      <c r="S162" s="67">
        <f>+S8+S51+S81+S104+S137+S49+S50+S159+S160+S157</f>
        <v>62025051407.958939</v>
      </c>
      <c r="T162" s="67">
        <f>+T8+T51+T81+T104+T137+T49+T50+T159+T160+T157</f>
        <v>5617372647.5610619</v>
      </c>
      <c r="U162" s="68">
        <f>+S162/R162</f>
        <v>0.91695488850384199</v>
      </c>
    </row>
    <row r="163" spans="2:21" ht="18" thickTop="1" thickBot="1">
      <c r="B163" s="70"/>
      <c r="C163" s="71"/>
      <c r="D163" s="71"/>
      <c r="E163" s="72"/>
      <c r="F163" s="73"/>
      <c r="G163" s="73"/>
      <c r="H163" s="73"/>
      <c r="I163" s="74"/>
      <c r="J163" s="75"/>
      <c r="K163" s="75"/>
      <c r="L163" s="75"/>
      <c r="M163" s="75"/>
      <c r="N163" s="75"/>
      <c r="O163" s="75"/>
      <c r="P163" s="75"/>
      <c r="Q163" s="74"/>
      <c r="R163" s="75"/>
      <c r="S163" s="75"/>
      <c r="T163" s="76"/>
      <c r="U163" s="77"/>
    </row>
    <row r="164" spans="2:21" ht="16.5">
      <c r="F164" s="79">
        <f>+F162+J162</f>
        <v>67017198107.490005</v>
      </c>
      <c r="G164" s="79">
        <f>+G162+K162</f>
        <v>61411569555.385239</v>
      </c>
      <c r="H164" s="79">
        <f>+F164-G164</f>
        <v>5605628552.1047668</v>
      </c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79">
        <f>+T162-'[1]as of Sept-separate NNC,POPCOM'!T164</f>
        <v>5617372647.5610619</v>
      </c>
    </row>
    <row r="165" spans="2:21" ht="16.5">
      <c r="F165" s="80" t="s">
        <v>146</v>
      </c>
      <c r="J165" s="80" t="s">
        <v>147</v>
      </c>
      <c r="K165" s="46"/>
      <c r="N165" s="80"/>
      <c r="P165" s="80" t="s">
        <v>148</v>
      </c>
      <c r="R165" s="28"/>
      <c r="S165" s="28"/>
      <c r="T165" s="28"/>
    </row>
    <row r="166" spans="2:21" ht="16.5">
      <c r="R166" s="28"/>
      <c r="S166" s="28"/>
      <c r="T166" s="28"/>
    </row>
    <row r="167" spans="2:21" ht="18.75">
      <c r="F167" s="81" t="s">
        <v>149</v>
      </c>
      <c r="J167" s="81" t="s">
        <v>150</v>
      </c>
      <c r="N167" s="81"/>
      <c r="P167" s="81" t="s">
        <v>151</v>
      </c>
      <c r="R167" s="46"/>
      <c r="S167" s="46"/>
      <c r="T167" s="46"/>
    </row>
    <row r="168" spans="2:21" ht="16.5">
      <c r="F168" s="80" t="s">
        <v>152</v>
      </c>
      <c r="J168" s="80" t="s">
        <v>153</v>
      </c>
      <c r="N168" s="80"/>
      <c r="P168" s="80" t="s">
        <v>154</v>
      </c>
    </row>
  </sheetData>
  <mergeCells count="11">
    <mergeCell ref="U5:U6"/>
    <mergeCell ref="C11:E11"/>
    <mergeCell ref="B1:T1"/>
    <mergeCell ref="B2:T2"/>
    <mergeCell ref="B3:T3"/>
    <mergeCell ref="B4:T4"/>
    <mergeCell ref="B5:E6"/>
    <mergeCell ref="F5:H5"/>
    <mergeCell ref="J5:L5"/>
    <mergeCell ref="N5:P5"/>
    <mergeCell ref="R5:T5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2016-12-20T00:51:36Z</dcterms:created>
  <dcterms:modified xsi:type="dcterms:W3CDTF">2016-12-20T00:51:58Z</dcterms:modified>
</cp:coreProperties>
</file>