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4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O141" i="1"/>
  <c r="N141"/>
  <c r="P141" s="1"/>
  <c r="K141"/>
  <c r="J141"/>
  <c r="L141" s="1"/>
  <c r="G141"/>
  <c r="S141" s="1"/>
  <c r="U141" s="1"/>
  <c r="F141"/>
  <c r="R141" s="1"/>
  <c r="O140"/>
  <c r="N140"/>
  <c r="P140" s="1"/>
  <c r="K140"/>
  <c r="J140"/>
  <c r="L140" s="1"/>
  <c r="G140"/>
  <c r="S140" s="1"/>
  <c r="F140"/>
  <c r="H140" s="1"/>
  <c r="Q137"/>
  <c r="M137"/>
  <c r="I137"/>
  <c r="O136"/>
  <c r="N136"/>
  <c r="P136" s="1"/>
  <c r="K136"/>
  <c r="J136"/>
  <c r="L136" s="1"/>
  <c r="G136"/>
  <c r="S136" s="1"/>
  <c r="U136" s="1"/>
  <c r="F136"/>
  <c r="R136" s="1"/>
  <c r="O135"/>
  <c r="N135"/>
  <c r="P135" s="1"/>
  <c r="K135"/>
  <c r="J135"/>
  <c r="L135" s="1"/>
  <c r="G135"/>
  <c r="S135" s="1"/>
  <c r="F135"/>
  <c r="H135" s="1"/>
  <c r="O134"/>
  <c r="N134"/>
  <c r="P134" s="1"/>
  <c r="K134"/>
  <c r="J134"/>
  <c r="L134" s="1"/>
  <c r="G134"/>
  <c r="S134" s="1"/>
  <c r="U134" s="1"/>
  <c r="F134"/>
  <c r="R134" s="1"/>
  <c r="O133"/>
  <c r="N133"/>
  <c r="K133"/>
  <c r="J133"/>
  <c r="G133"/>
  <c r="F133"/>
  <c r="O132"/>
  <c r="N132"/>
  <c r="K132"/>
  <c r="J132"/>
  <c r="G132"/>
  <c r="F132"/>
  <c r="O131"/>
  <c r="N131"/>
  <c r="P131" s="1"/>
  <c r="K131"/>
  <c r="S131" s="1"/>
  <c r="J131"/>
  <c r="L131" s="1"/>
  <c r="G131"/>
  <c r="F131"/>
  <c r="H131" s="1"/>
  <c r="O130"/>
  <c r="N130"/>
  <c r="P130" s="1"/>
  <c r="K130"/>
  <c r="J130"/>
  <c r="R130" s="1"/>
  <c r="G130"/>
  <c r="S130" s="1"/>
  <c r="U130" s="1"/>
  <c r="F130"/>
  <c r="H130" s="1"/>
  <c r="O129"/>
  <c r="N129"/>
  <c r="P129" s="1"/>
  <c r="K129"/>
  <c r="S129" s="1"/>
  <c r="J129"/>
  <c r="L129" s="1"/>
  <c r="G129"/>
  <c r="F129"/>
  <c r="H129" s="1"/>
  <c r="O128"/>
  <c r="N128"/>
  <c r="K128"/>
  <c r="J128"/>
  <c r="G128"/>
  <c r="F128"/>
  <c r="O127"/>
  <c r="N127"/>
  <c r="K127"/>
  <c r="J127"/>
  <c r="G127"/>
  <c r="F127"/>
  <c r="O126"/>
  <c r="N126"/>
  <c r="P126" s="1"/>
  <c r="K126"/>
  <c r="J126"/>
  <c r="R126" s="1"/>
  <c r="G126"/>
  <c r="S126" s="1"/>
  <c r="U126" s="1"/>
  <c r="F126"/>
  <c r="H126" s="1"/>
  <c r="O125"/>
  <c r="N125"/>
  <c r="P125" s="1"/>
  <c r="K125"/>
  <c r="S125" s="1"/>
  <c r="J125"/>
  <c r="L125" s="1"/>
  <c r="G125"/>
  <c r="F125"/>
  <c r="H125" s="1"/>
  <c r="O124"/>
  <c r="N124"/>
  <c r="P124" s="1"/>
  <c r="K124"/>
  <c r="J124"/>
  <c r="R124" s="1"/>
  <c r="G124"/>
  <c r="S124" s="1"/>
  <c r="U124" s="1"/>
  <c r="F124"/>
  <c r="H124" s="1"/>
  <c r="O123"/>
  <c r="N123"/>
  <c r="K123"/>
  <c r="J123"/>
  <c r="G123"/>
  <c r="F123"/>
  <c r="O122"/>
  <c r="N122"/>
  <c r="K122"/>
  <c r="J122"/>
  <c r="G122"/>
  <c r="F122"/>
  <c r="O121"/>
  <c r="N121"/>
  <c r="P121" s="1"/>
  <c r="K121"/>
  <c r="S121" s="1"/>
  <c r="J121"/>
  <c r="L121" s="1"/>
  <c r="G121"/>
  <c r="F121"/>
  <c r="H121" s="1"/>
  <c r="O120"/>
  <c r="N120"/>
  <c r="P120" s="1"/>
  <c r="K120"/>
  <c r="J120"/>
  <c r="R120" s="1"/>
  <c r="G120"/>
  <c r="S120" s="1"/>
  <c r="U120" s="1"/>
  <c r="F120"/>
  <c r="H120" s="1"/>
  <c r="O119"/>
  <c r="N119"/>
  <c r="P119" s="1"/>
  <c r="K119"/>
  <c r="S119" s="1"/>
  <c r="J119"/>
  <c r="L119" s="1"/>
  <c r="G119"/>
  <c r="F119"/>
  <c r="H119" s="1"/>
  <c r="O118"/>
  <c r="N118"/>
  <c r="P118" s="1"/>
  <c r="K118"/>
  <c r="J118"/>
  <c r="R118" s="1"/>
  <c r="G118"/>
  <c r="S118" s="1"/>
  <c r="U118" s="1"/>
  <c r="F118"/>
  <c r="H118" s="1"/>
  <c r="O117"/>
  <c r="N117"/>
  <c r="K117"/>
  <c r="J117"/>
  <c r="G117"/>
  <c r="F117"/>
  <c r="O116"/>
  <c r="N116"/>
  <c r="K116"/>
  <c r="J116"/>
  <c r="G116"/>
  <c r="F116"/>
  <c r="O115"/>
  <c r="N115"/>
  <c r="P115" s="1"/>
  <c r="K115"/>
  <c r="S115" s="1"/>
  <c r="J115"/>
  <c r="L115" s="1"/>
  <c r="G115"/>
  <c r="F115"/>
  <c r="H115" s="1"/>
  <c r="O114"/>
  <c r="N114"/>
  <c r="P114" s="1"/>
  <c r="K114"/>
  <c r="J114"/>
  <c r="R114" s="1"/>
  <c r="T114" s="1"/>
  <c r="G114"/>
  <c r="S114" s="1"/>
  <c r="F114"/>
  <c r="H114" s="1"/>
  <c r="O113"/>
  <c r="N113"/>
  <c r="P113" s="1"/>
  <c r="K113"/>
  <c r="S113" s="1"/>
  <c r="J113"/>
  <c r="L113" s="1"/>
  <c r="G113"/>
  <c r="F113"/>
  <c r="H113" s="1"/>
  <c r="O112"/>
  <c r="N112"/>
  <c r="P112" s="1"/>
  <c r="K112"/>
  <c r="J112"/>
  <c r="R112" s="1"/>
  <c r="T112" s="1"/>
  <c r="G112"/>
  <c r="S112" s="1"/>
  <c r="F112"/>
  <c r="H112" s="1"/>
  <c r="O111"/>
  <c r="N111"/>
  <c r="P111" s="1"/>
  <c r="K111"/>
  <c r="S111" s="1"/>
  <c r="J111"/>
  <c r="L111" s="1"/>
  <c r="G111"/>
  <c r="F111"/>
  <c r="H111" s="1"/>
  <c r="O110"/>
  <c r="N110"/>
  <c r="P110" s="1"/>
  <c r="K110"/>
  <c r="J110"/>
  <c r="R110" s="1"/>
  <c r="T110" s="1"/>
  <c r="G110"/>
  <c r="S110" s="1"/>
  <c r="F110"/>
  <c r="H110" s="1"/>
  <c r="O109"/>
  <c r="N109"/>
  <c r="P109" s="1"/>
  <c r="K109"/>
  <c r="S109" s="1"/>
  <c r="J109"/>
  <c r="L109" s="1"/>
  <c r="G109"/>
  <c r="F109"/>
  <c r="H109" s="1"/>
  <c r="O108"/>
  <c r="O137" s="1"/>
  <c r="N108"/>
  <c r="N137" s="1"/>
  <c r="K108"/>
  <c r="K137" s="1"/>
  <c r="J108"/>
  <c r="J137" s="1"/>
  <c r="G108"/>
  <c r="G137" s="1"/>
  <c r="F108"/>
  <c r="F137" s="1"/>
  <c r="P107"/>
  <c r="L107"/>
  <c r="H107"/>
  <c r="Q106"/>
  <c r="O106"/>
  <c r="N106"/>
  <c r="M106"/>
  <c r="K106"/>
  <c r="J106"/>
  <c r="I106"/>
  <c r="F106"/>
  <c r="O105"/>
  <c r="N105"/>
  <c r="K105"/>
  <c r="J105"/>
  <c r="G105"/>
  <c r="F105"/>
  <c r="Q104"/>
  <c r="M104"/>
  <c r="I104"/>
  <c r="O103"/>
  <c r="N103"/>
  <c r="P103" s="1"/>
  <c r="K103"/>
  <c r="J103"/>
  <c r="L103" s="1"/>
  <c r="G103"/>
  <c r="S103" s="1"/>
  <c r="F103"/>
  <c r="R103" s="1"/>
  <c r="T103" s="1"/>
  <c r="O102"/>
  <c r="N102"/>
  <c r="P102" s="1"/>
  <c r="K102"/>
  <c r="J102"/>
  <c r="L102" s="1"/>
  <c r="G102"/>
  <c r="S102" s="1"/>
  <c r="F102"/>
  <c r="H102" s="1"/>
  <c r="O101"/>
  <c r="N101"/>
  <c r="P101" s="1"/>
  <c r="K101"/>
  <c r="J101"/>
  <c r="L101" s="1"/>
  <c r="G101"/>
  <c r="S101" s="1"/>
  <c r="F101"/>
  <c r="R101" s="1"/>
  <c r="T101" s="1"/>
  <c r="O100"/>
  <c r="N100"/>
  <c r="K100"/>
  <c r="J100"/>
  <c r="G100"/>
  <c r="F100"/>
  <c r="O99"/>
  <c r="N99"/>
  <c r="K99"/>
  <c r="J99"/>
  <c r="G99"/>
  <c r="F99"/>
  <c r="O98"/>
  <c r="N98"/>
  <c r="P98" s="1"/>
  <c r="K98"/>
  <c r="J98"/>
  <c r="L98" s="1"/>
  <c r="G98"/>
  <c r="S98" s="1"/>
  <c r="F98"/>
  <c r="H98" s="1"/>
  <c r="O97"/>
  <c r="N97"/>
  <c r="P97" s="1"/>
  <c r="K97"/>
  <c r="J97"/>
  <c r="L97" s="1"/>
  <c r="G97"/>
  <c r="S97" s="1"/>
  <c r="F97"/>
  <c r="R97" s="1"/>
  <c r="T97" s="1"/>
  <c r="O96"/>
  <c r="N96"/>
  <c r="P96" s="1"/>
  <c r="K96"/>
  <c r="J96"/>
  <c r="L96" s="1"/>
  <c r="G96"/>
  <c r="S96" s="1"/>
  <c r="F96"/>
  <c r="H96" s="1"/>
  <c r="O95"/>
  <c r="N95"/>
  <c r="P95" s="1"/>
  <c r="K95"/>
  <c r="J95"/>
  <c r="L95" s="1"/>
  <c r="G95"/>
  <c r="S95" s="1"/>
  <c r="F95"/>
  <c r="R95" s="1"/>
  <c r="T95" s="1"/>
  <c r="O94"/>
  <c r="N94"/>
  <c r="P94" s="1"/>
  <c r="K94"/>
  <c r="J94"/>
  <c r="L94" s="1"/>
  <c r="G94"/>
  <c r="S94" s="1"/>
  <c r="F94"/>
  <c r="H94" s="1"/>
  <c r="O93"/>
  <c r="N93"/>
  <c r="P93" s="1"/>
  <c r="K93"/>
  <c r="J93"/>
  <c r="L93" s="1"/>
  <c r="G93"/>
  <c r="S93" s="1"/>
  <c r="F93"/>
  <c r="R93" s="1"/>
  <c r="T93" s="1"/>
  <c r="O92"/>
  <c r="N92"/>
  <c r="P92" s="1"/>
  <c r="K92"/>
  <c r="J92"/>
  <c r="L92" s="1"/>
  <c r="G92"/>
  <c r="S92" s="1"/>
  <c r="F92"/>
  <c r="H92" s="1"/>
  <c r="O91"/>
  <c r="N91"/>
  <c r="K91"/>
  <c r="J91"/>
  <c r="G91"/>
  <c r="F91"/>
  <c r="O90"/>
  <c r="N90"/>
  <c r="K90"/>
  <c r="J90"/>
  <c r="G90"/>
  <c r="F90"/>
  <c r="O89"/>
  <c r="N89"/>
  <c r="P89" s="1"/>
  <c r="K89"/>
  <c r="J89"/>
  <c r="L89" s="1"/>
  <c r="G89"/>
  <c r="S89" s="1"/>
  <c r="F89"/>
  <c r="R89" s="1"/>
  <c r="T89" s="1"/>
  <c r="O88"/>
  <c r="N88"/>
  <c r="P88" s="1"/>
  <c r="K88"/>
  <c r="J88"/>
  <c r="L88" s="1"/>
  <c r="G88"/>
  <c r="S88" s="1"/>
  <c r="F88"/>
  <c r="H88" s="1"/>
  <c r="O87"/>
  <c r="N87"/>
  <c r="P87" s="1"/>
  <c r="K87"/>
  <c r="J87"/>
  <c r="L87" s="1"/>
  <c r="G87"/>
  <c r="S87" s="1"/>
  <c r="F87"/>
  <c r="R87" s="1"/>
  <c r="T87" s="1"/>
  <c r="O86"/>
  <c r="N86"/>
  <c r="P86" s="1"/>
  <c r="K86"/>
  <c r="J86"/>
  <c r="L86" s="1"/>
  <c r="G86"/>
  <c r="S86" s="1"/>
  <c r="F86"/>
  <c r="H86" s="1"/>
  <c r="O85"/>
  <c r="O104" s="1"/>
  <c r="N85"/>
  <c r="N104" s="1"/>
  <c r="K85"/>
  <c r="K104" s="1"/>
  <c r="J85"/>
  <c r="J104" s="1"/>
  <c r="G85"/>
  <c r="G104" s="1"/>
  <c r="F85"/>
  <c r="F104" s="1"/>
  <c r="P84"/>
  <c r="L84"/>
  <c r="H84"/>
  <c r="Q83"/>
  <c r="O83"/>
  <c r="N83"/>
  <c r="M83"/>
  <c r="K83"/>
  <c r="J83"/>
  <c r="I83"/>
  <c r="G83"/>
  <c r="F83"/>
  <c r="O82"/>
  <c r="N82"/>
  <c r="K82"/>
  <c r="J82"/>
  <c r="G82"/>
  <c r="F82"/>
  <c r="Q81"/>
  <c r="M81"/>
  <c r="I81"/>
  <c r="O80"/>
  <c r="N80"/>
  <c r="P80" s="1"/>
  <c r="K80"/>
  <c r="J80"/>
  <c r="L80" s="1"/>
  <c r="G80"/>
  <c r="S80" s="1"/>
  <c r="U80" s="1"/>
  <c r="F80"/>
  <c r="R80" s="1"/>
  <c r="O79"/>
  <c r="N79"/>
  <c r="P79" s="1"/>
  <c r="K79"/>
  <c r="J79"/>
  <c r="L79" s="1"/>
  <c r="G79"/>
  <c r="S79" s="1"/>
  <c r="F79"/>
  <c r="H79" s="1"/>
  <c r="O78"/>
  <c r="N78"/>
  <c r="P78" s="1"/>
  <c r="K78"/>
  <c r="J78"/>
  <c r="L78" s="1"/>
  <c r="G78"/>
  <c r="S78" s="1"/>
  <c r="U78" s="1"/>
  <c r="F78"/>
  <c r="R78" s="1"/>
  <c r="O77"/>
  <c r="N77"/>
  <c r="P77" s="1"/>
  <c r="K77"/>
  <c r="J77"/>
  <c r="L77" s="1"/>
  <c r="G77"/>
  <c r="S77" s="1"/>
  <c r="F77"/>
  <c r="H77" s="1"/>
  <c r="O76"/>
  <c r="N76"/>
  <c r="P76" s="1"/>
  <c r="K76"/>
  <c r="J76"/>
  <c r="L76" s="1"/>
  <c r="G76"/>
  <c r="S76" s="1"/>
  <c r="U76" s="1"/>
  <c r="F76"/>
  <c r="R76" s="1"/>
  <c r="O75"/>
  <c r="N75"/>
  <c r="P75" s="1"/>
  <c r="K75"/>
  <c r="J75"/>
  <c r="L75" s="1"/>
  <c r="G75"/>
  <c r="S75" s="1"/>
  <c r="F75"/>
  <c r="H75" s="1"/>
  <c r="O74"/>
  <c r="N74"/>
  <c r="K74"/>
  <c r="J74"/>
  <c r="G74"/>
  <c r="F74"/>
  <c r="O73"/>
  <c r="N73"/>
  <c r="K73"/>
  <c r="J73"/>
  <c r="G73"/>
  <c r="F73"/>
  <c r="O72"/>
  <c r="N72"/>
  <c r="P72" s="1"/>
  <c r="K72"/>
  <c r="J72"/>
  <c r="L72" s="1"/>
  <c r="G72"/>
  <c r="S72" s="1"/>
  <c r="U72" s="1"/>
  <c r="F72"/>
  <c r="R72" s="1"/>
  <c r="O71"/>
  <c r="N71"/>
  <c r="P71" s="1"/>
  <c r="K71"/>
  <c r="J71"/>
  <c r="L71" s="1"/>
  <c r="G71"/>
  <c r="S71" s="1"/>
  <c r="F71"/>
  <c r="H71" s="1"/>
  <c r="O70"/>
  <c r="N70"/>
  <c r="P70" s="1"/>
  <c r="K70"/>
  <c r="J70"/>
  <c r="L70" s="1"/>
  <c r="G70"/>
  <c r="S70" s="1"/>
  <c r="F70"/>
  <c r="R70" s="1"/>
  <c r="T70" s="1"/>
  <c r="O69"/>
  <c r="N69"/>
  <c r="P69" s="1"/>
  <c r="K69"/>
  <c r="J69"/>
  <c r="L69" s="1"/>
  <c r="G69"/>
  <c r="S69" s="1"/>
  <c r="F69"/>
  <c r="H69" s="1"/>
  <c r="O68"/>
  <c r="N68"/>
  <c r="P68" s="1"/>
  <c r="K68"/>
  <c r="J68"/>
  <c r="L68" s="1"/>
  <c r="G68"/>
  <c r="S68" s="1"/>
  <c r="F68"/>
  <c r="R68" s="1"/>
  <c r="T68" s="1"/>
  <c r="O67"/>
  <c r="N67"/>
  <c r="K67"/>
  <c r="J67"/>
  <c r="G67"/>
  <c r="F67"/>
  <c r="O66"/>
  <c r="N66"/>
  <c r="K66"/>
  <c r="J66"/>
  <c r="G66"/>
  <c r="F66"/>
  <c r="O65"/>
  <c r="N65"/>
  <c r="P65" s="1"/>
  <c r="K65"/>
  <c r="J65"/>
  <c r="L65" s="1"/>
  <c r="G65"/>
  <c r="S65" s="1"/>
  <c r="F65"/>
  <c r="H65" s="1"/>
  <c r="O64"/>
  <c r="N64"/>
  <c r="P64" s="1"/>
  <c r="K64"/>
  <c r="J64"/>
  <c r="L64" s="1"/>
  <c r="G64"/>
  <c r="S64" s="1"/>
  <c r="U64" s="1"/>
  <c r="F64"/>
  <c r="R64" s="1"/>
  <c r="O63"/>
  <c r="N63"/>
  <c r="P63" s="1"/>
  <c r="K63"/>
  <c r="J63"/>
  <c r="L63" s="1"/>
  <c r="G63"/>
  <c r="S63" s="1"/>
  <c r="F63"/>
  <c r="H63" s="1"/>
  <c r="O62"/>
  <c r="N62"/>
  <c r="P62" s="1"/>
  <c r="K62"/>
  <c r="J62"/>
  <c r="L62" s="1"/>
  <c r="G62"/>
  <c r="S62" s="1"/>
  <c r="U62" s="1"/>
  <c r="F62"/>
  <c r="R62" s="1"/>
  <c r="O61"/>
  <c r="N61"/>
  <c r="K61"/>
  <c r="J61"/>
  <c r="G61"/>
  <c r="F61"/>
  <c r="O60"/>
  <c r="N60"/>
  <c r="K60"/>
  <c r="J60"/>
  <c r="G60"/>
  <c r="F60"/>
  <c r="O59"/>
  <c r="N59"/>
  <c r="P59" s="1"/>
  <c r="K59"/>
  <c r="J59"/>
  <c r="L59" s="1"/>
  <c r="G59"/>
  <c r="S59" s="1"/>
  <c r="F59"/>
  <c r="H59" s="1"/>
  <c r="O58"/>
  <c r="N58"/>
  <c r="P58" s="1"/>
  <c r="K58"/>
  <c r="J58"/>
  <c r="L58" s="1"/>
  <c r="G58"/>
  <c r="S58" s="1"/>
  <c r="F58"/>
  <c r="R58" s="1"/>
  <c r="T58" s="1"/>
  <c r="O57"/>
  <c r="N57"/>
  <c r="P57" s="1"/>
  <c r="K57"/>
  <c r="J57"/>
  <c r="L57" s="1"/>
  <c r="G57"/>
  <c r="S57" s="1"/>
  <c r="F57"/>
  <c r="H57" s="1"/>
  <c r="O56"/>
  <c r="N56"/>
  <c r="P56" s="1"/>
  <c r="K56"/>
  <c r="J56"/>
  <c r="L56" s="1"/>
  <c r="G56"/>
  <c r="S56" s="1"/>
  <c r="F56"/>
  <c r="R56" s="1"/>
  <c r="T56" s="1"/>
  <c r="O55"/>
  <c r="O81" s="1"/>
  <c r="N55"/>
  <c r="N81" s="1"/>
  <c r="K55"/>
  <c r="K81" s="1"/>
  <c r="J55"/>
  <c r="J81" s="1"/>
  <c r="G55"/>
  <c r="S55" s="1"/>
  <c r="F55"/>
  <c r="F81" s="1"/>
  <c r="P54"/>
  <c r="L54"/>
  <c r="H54"/>
  <c r="Q53"/>
  <c r="O53"/>
  <c r="N53"/>
  <c r="M53"/>
  <c r="K53"/>
  <c r="J53"/>
  <c r="I53"/>
  <c r="G53"/>
  <c r="F53"/>
  <c r="O52"/>
  <c r="N52"/>
  <c r="K52"/>
  <c r="J52"/>
  <c r="G52"/>
  <c r="F52"/>
  <c r="Q51"/>
  <c r="Q143" s="1"/>
  <c r="M51"/>
  <c r="M143" s="1"/>
  <c r="I51"/>
  <c r="I143" s="1"/>
  <c r="O50"/>
  <c r="N50"/>
  <c r="P50" s="1"/>
  <c r="K50"/>
  <c r="J50"/>
  <c r="L50" s="1"/>
  <c r="G50"/>
  <c r="F50"/>
  <c r="R50" s="1"/>
  <c r="O49"/>
  <c r="N49"/>
  <c r="P49" s="1"/>
  <c r="K49"/>
  <c r="J49"/>
  <c r="L49" s="1"/>
  <c r="G49"/>
  <c r="S49" s="1"/>
  <c r="F49"/>
  <c r="H49" s="1"/>
  <c r="O48"/>
  <c r="N48"/>
  <c r="K48"/>
  <c r="J48"/>
  <c r="G48"/>
  <c r="F48"/>
  <c r="O47"/>
  <c r="N47"/>
  <c r="K47"/>
  <c r="J47"/>
  <c r="G47"/>
  <c r="F47"/>
  <c r="O46"/>
  <c r="N46"/>
  <c r="P46" s="1"/>
  <c r="K46"/>
  <c r="J46"/>
  <c r="L46" s="1"/>
  <c r="G46"/>
  <c r="S46" s="1"/>
  <c r="U46" s="1"/>
  <c r="F46"/>
  <c r="R46" s="1"/>
  <c r="O45"/>
  <c r="N45"/>
  <c r="P45" s="1"/>
  <c r="K45"/>
  <c r="J45"/>
  <c r="L45" s="1"/>
  <c r="G45"/>
  <c r="S45" s="1"/>
  <c r="F45"/>
  <c r="H45" s="1"/>
  <c r="O44"/>
  <c r="N44"/>
  <c r="P44" s="1"/>
  <c r="K44"/>
  <c r="J44"/>
  <c r="L44" s="1"/>
  <c r="G44"/>
  <c r="S44" s="1"/>
  <c r="F44"/>
  <c r="R44" s="1"/>
  <c r="T44" s="1"/>
  <c r="O43"/>
  <c r="N43"/>
  <c r="P43" s="1"/>
  <c r="K43"/>
  <c r="J43"/>
  <c r="L43" s="1"/>
  <c r="G43"/>
  <c r="S43" s="1"/>
  <c r="F43"/>
  <c r="H43" s="1"/>
  <c r="O42"/>
  <c r="N42"/>
  <c r="P42" s="1"/>
  <c r="K42"/>
  <c r="J42"/>
  <c r="L42" s="1"/>
  <c r="G42"/>
  <c r="S42" s="1"/>
  <c r="F42"/>
  <c r="R42" s="1"/>
  <c r="T42" s="1"/>
  <c r="O41"/>
  <c r="N41"/>
  <c r="P41" s="1"/>
  <c r="K41"/>
  <c r="J41"/>
  <c r="L41" s="1"/>
  <c r="G41"/>
  <c r="S41" s="1"/>
  <c r="F41"/>
  <c r="H41" s="1"/>
  <c r="O40"/>
  <c r="N40"/>
  <c r="P40" s="1"/>
  <c r="K40"/>
  <c r="J40"/>
  <c r="L40" s="1"/>
  <c r="G40"/>
  <c r="S40" s="1"/>
  <c r="F40"/>
  <c r="R40" s="1"/>
  <c r="T40" s="1"/>
  <c r="O39"/>
  <c r="N39"/>
  <c r="P39" s="1"/>
  <c r="K39"/>
  <c r="J39"/>
  <c r="L39" s="1"/>
  <c r="G39"/>
  <c r="S39" s="1"/>
  <c r="F39"/>
  <c r="H39" s="1"/>
  <c r="O38"/>
  <c r="N38"/>
  <c r="P38" s="1"/>
  <c r="K38"/>
  <c r="J38"/>
  <c r="L38" s="1"/>
  <c r="G38"/>
  <c r="S38" s="1"/>
  <c r="U38" s="1"/>
  <c r="F38"/>
  <c r="R38" s="1"/>
  <c r="T38" s="1"/>
  <c r="O37"/>
  <c r="N37"/>
  <c r="P37" s="1"/>
  <c r="K37"/>
  <c r="J37"/>
  <c r="L37" s="1"/>
  <c r="G37"/>
  <c r="S37" s="1"/>
  <c r="F37"/>
  <c r="H37" s="1"/>
  <c r="O36"/>
  <c r="N36"/>
  <c r="P36" s="1"/>
  <c r="K36"/>
  <c r="J36"/>
  <c r="L36" s="1"/>
  <c r="G36"/>
  <c r="S36" s="1"/>
  <c r="F36"/>
  <c r="R36" s="1"/>
  <c r="T36" s="1"/>
  <c r="O35"/>
  <c r="N35"/>
  <c r="P35" s="1"/>
  <c r="K35"/>
  <c r="J35"/>
  <c r="L35" s="1"/>
  <c r="G35"/>
  <c r="S35" s="1"/>
  <c r="F35"/>
  <c r="H35" s="1"/>
  <c r="O34"/>
  <c r="N34"/>
  <c r="K34"/>
  <c r="J34"/>
  <c r="G34"/>
  <c r="F34"/>
  <c r="O33"/>
  <c r="N33"/>
  <c r="K33"/>
  <c r="J33"/>
  <c r="G33"/>
  <c r="F33"/>
  <c r="O32"/>
  <c r="N32"/>
  <c r="P32" s="1"/>
  <c r="K32"/>
  <c r="J32"/>
  <c r="L32" s="1"/>
  <c r="G32"/>
  <c r="S32" s="1"/>
  <c r="F32"/>
  <c r="R32" s="1"/>
  <c r="T32" s="1"/>
  <c r="O31"/>
  <c r="N31"/>
  <c r="P31" s="1"/>
  <c r="K31"/>
  <c r="J31"/>
  <c r="L31" s="1"/>
  <c r="G31"/>
  <c r="S31" s="1"/>
  <c r="F31"/>
  <c r="H31" s="1"/>
  <c r="O30"/>
  <c r="N30"/>
  <c r="P30" s="1"/>
  <c r="K30"/>
  <c r="J30"/>
  <c r="L30" s="1"/>
  <c r="G30"/>
  <c r="S30" s="1"/>
  <c r="F30"/>
  <c r="R30" s="1"/>
  <c r="T30" s="1"/>
  <c r="O29"/>
  <c r="N29"/>
  <c r="P29" s="1"/>
  <c r="K29"/>
  <c r="J29"/>
  <c r="L29" s="1"/>
  <c r="G29"/>
  <c r="S29" s="1"/>
  <c r="F29"/>
  <c r="H29" s="1"/>
  <c r="O28"/>
  <c r="N28"/>
  <c r="K28"/>
  <c r="J28"/>
  <c r="G28"/>
  <c r="F28"/>
  <c r="O27"/>
  <c r="N27"/>
  <c r="K27"/>
  <c r="J27"/>
  <c r="G27"/>
  <c r="F27"/>
  <c r="O26"/>
  <c r="N26"/>
  <c r="P26" s="1"/>
  <c r="K26"/>
  <c r="J26"/>
  <c r="L26" s="1"/>
  <c r="G26"/>
  <c r="S26" s="1"/>
  <c r="F26"/>
  <c r="R26" s="1"/>
  <c r="T26" s="1"/>
  <c r="O25"/>
  <c r="N25"/>
  <c r="P25" s="1"/>
  <c r="K25"/>
  <c r="J25"/>
  <c r="L25" s="1"/>
  <c r="G25"/>
  <c r="S25" s="1"/>
  <c r="F25"/>
  <c r="H25" s="1"/>
  <c r="O24"/>
  <c r="N24"/>
  <c r="P24" s="1"/>
  <c r="K24"/>
  <c r="J24"/>
  <c r="L24" s="1"/>
  <c r="G24"/>
  <c r="S24" s="1"/>
  <c r="F24"/>
  <c r="R24" s="1"/>
  <c r="T24" s="1"/>
  <c r="O23"/>
  <c r="N23"/>
  <c r="K23"/>
  <c r="J23"/>
  <c r="G23"/>
  <c r="F23"/>
  <c r="O22"/>
  <c r="N22"/>
  <c r="K22"/>
  <c r="J22"/>
  <c r="G22"/>
  <c r="F22"/>
  <c r="O21"/>
  <c r="N21"/>
  <c r="P21" s="1"/>
  <c r="K21"/>
  <c r="J21"/>
  <c r="L21" s="1"/>
  <c r="G21"/>
  <c r="S21" s="1"/>
  <c r="F21"/>
  <c r="H21" s="1"/>
  <c r="O20"/>
  <c r="N20"/>
  <c r="P20" s="1"/>
  <c r="K20"/>
  <c r="J20"/>
  <c r="L20" s="1"/>
  <c r="G20"/>
  <c r="S20" s="1"/>
  <c r="F20"/>
  <c r="R20" s="1"/>
  <c r="T20" s="1"/>
  <c r="O19"/>
  <c r="N19"/>
  <c r="K19"/>
  <c r="J19"/>
  <c r="G19"/>
  <c r="F19"/>
  <c r="O18"/>
  <c r="N18"/>
  <c r="K18"/>
  <c r="J18"/>
  <c r="G18"/>
  <c r="F18"/>
  <c r="O17"/>
  <c r="N17"/>
  <c r="P17" s="1"/>
  <c r="K17"/>
  <c r="J17"/>
  <c r="L17" s="1"/>
  <c r="G17"/>
  <c r="S17" s="1"/>
  <c r="F17"/>
  <c r="H17" s="1"/>
  <c r="O16"/>
  <c r="N16"/>
  <c r="P16" s="1"/>
  <c r="K16"/>
  <c r="J16"/>
  <c r="L16" s="1"/>
  <c r="G16"/>
  <c r="S16" s="1"/>
  <c r="F16"/>
  <c r="R16" s="1"/>
  <c r="T16" s="1"/>
  <c r="O15"/>
  <c r="N15"/>
  <c r="P15" s="1"/>
  <c r="K15"/>
  <c r="J15"/>
  <c r="L15" s="1"/>
  <c r="G15"/>
  <c r="S15" s="1"/>
  <c r="F15"/>
  <c r="H15" s="1"/>
  <c r="O14"/>
  <c r="N14"/>
  <c r="P14" s="1"/>
  <c r="K14"/>
  <c r="J14"/>
  <c r="L14" s="1"/>
  <c r="G14"/>
  <c r="S14" s="1"/>
  <c r="F14"/>
  <c r="R14" s="1"/>
  <c r="T14" s="1"/>
  <c r="O13"/>
  <c r="O51" s="1"/>
  <c r="N13"/>
  <c r="N51" s="1"/>
  <c r="K13"/>
  <c r="K51" s="1"/>
  <c r="J13"/>
  <c r="J51" s="1"/>
  <c r="G13"/>
  <c r="G51" s="1"/>
  <c r="F13"/>
  <c r="F51" s="1"/>
  <c r="P12"/>
  <c r="L12"/>
  <c r="H12"/>
  <c r="Q11"/>
  <c r="O11"/>
  <c r="N11"/>
  <c r="M11"/>
  <c r="K11"/>
  <c r="J11"/>
  <c r="I11"/>
  <c r="G11"/>
  <c r="F11"/>
  <c r="P9"/>
  <c r="L9"/>
  <c r="H9"/>
  <c r="O8"/>
  <c r="O143" s="1"/>
  <c r="N8"/>
  <c r="N143" s="1"/>
  <c r="K8"/>
  <c r="K143" s="1"/>
  <c r="J8"/>
  <c r="J143" s="1"/>
  <c r="G8"/>
  <c r="S8" s="1"/>
  <c r="F8"/>
  <c r="F143" s="1"/>
  <c r="F145" s="1"/>
  <c r="T46" l="1"/>
  <c r="U14"/>
  <c r="U16"/>
  <c r="U20"/>
  <c r="U24"/>
  <c r="U26"/>
  <c r="U30"/>
  <c r="U32"/>
  <c r="U36"/>
  <c r="U40"/>
  <c r="U42"/>
  <c r="U44"/>
  <c r="S53"/>
  <c r="S81"/>
  <c r="H8"/>
  <c r="P8"/>
  <c r="L13"/>
  <c r="R13"/>
  <c r="H14"/>
  <c r="R15"/>
  <c r="T15" s="1"/>
  <c r="H16"/>
  <c r="R17"/>
  <c r="T17" s="1"/>
  <c r="H20"/>
  <c r="R21"/>
  <c r="T21" s="1"/>
  <c r="H24"/>
  <c r="R25"/>
  <c r="T25" s="1"/>
  <c r="H26"/>
  <c r="R29"/>
  <c r="T29" s="1"/>
  <c r="H30"/>
  <c r="R31"/>
  <c r="T31" s="1"/>
  <c r="H32"/>
  <c r="R35"/>
  <c r="T35" s="1"/>
  <c r="H36"/>
  <c r="R37"/>
  <c r="T37" s="1"/>
  <c r="H38"/>
  <c r="R39"/>
  <c r="T39" s="1"/>
  <c r="H40"/>
  <c r="R41"/>
  <c r="T41" s="1"/>
  <c r="H42"/>
  <c r="R43"/>
  <c r="T43" s="1"/>
  <c r="H44"/>
  <c r="R45"/>
  <c r="T45" s="1"/>
  <c r="H46"/>
  <c r="R49"/>
  <c r="T49" s="1"/>
  <c r="H50"/>
  <c r="U56"/>
  <c r="U58"/>
  <c r="U68"/>
  <c r="U70"/>
  <c r="T118"/>
  <c r="T120"/>
  <c r="T124"/>
  <c r="T126"/>
  <c r="T130"/>
  <c r="T134"/>
  <c r="T136"/>
  <c r="L8"/>
  <c r="R8"/>
  <c r="H13"/>
  <c r="P13"/>
  <c r="S13"/>
  <c r="S50"/>
  <c r="U50" s="1"/>
  <c r="T62"/>
  <c r="T64"/>
  <c r="T72"/>
  <c r="T76"/>
  <c r="T78"/>
  <c r="T80"/>
  <c r="U87"/>
  <c r="U89"/>
  <c r="U93"/>
  <c r="U95"/>
  <c r="U97"/>
  <c r="U101"/>
  <c r="U103"/>
  <c r="U110"/>
  <c r="U112"/>
  <c r="U114"/>
  <c r="T141"/>
  <c r="L55"/>
  <c r="R55"/>
  <c r="H56"/>
  <c r="R57"/>
  <c r="T57" s="1"/>
  <c r="H58"/>
  <c r="R59"/>
  <c r="T59" s="1"/>
  <c r="H62"/>
  <c r="R63"/>
  <c r="T63" s="1"/>
  <c r="H64"/>
  <c r="R65"/>
  <c r="T65" s="1"/>
  <c r="H68"/>
  <c r="R69"/>
  <c r="T69" s="1"/>
  <c r="H70"/>
  <c r="R71"/>
  <c r="T71" s="1"/>
  <c r="H72"/>
  <c r="R75"/>
  <c r="T75" s="1"/>
  <c r="H76"/>
  <c r="R77"/>
  <c r="T77" s="1"/>
  <c r="H78"/>
  <c r="R79"/>
  <c r="T79" s="1"/>
  <c r="H80"/>
  <c r="G81"/>
  <c r="G143" s="1"/>
  <c r="G145" s="1"/>
  <c r="H145" s="1"/>
  <c r="H85"/>
  <c r="P85"/>
  <c r="S85"/>
  <c r="R86"/>
  <c r="T86" s="1"/>
  <c r="H87"/>
  <c r="R88"/>
  <c r="T88" s="1"/>
  <c r="H89"/>
  <c r="R92"/>
  <c r="T92" s="1"/>
  <c r="H93"/>
  <c r="R94"/>
  <c r="T94" s="1"/>
  <c r="H95"/>
  <c r="R96"/>
  <c r="T96" s="1"/>
  <c r="H97"/>
  <c r="R98"/>
  <c r="T98" s="1"/>
  <c r="H101"/>
  <c r="R102"/>
  <c r="T102" s="1"/>
  <c r="H103"/>
  <c r="G106"/>
  <c r="H108"/>
  <c r="P108"/>
  <c r="S108"/>
  <c r="R109"/>
  <c r="T109" s="1"/>
  <c r="R111"/>
  <c r="T111" s="1"/>
  <c r="R113"/>
  <c r="T113" s="1"/>
  <c r="R115"/>
  <c r="T115" s="1"/>
  <c r="R119"/>
  <c r="T119" s="1"/>
  <c r="R121"/>
  <c r="T121" s="1"/>
  <c r="R125"/>
  <c r="T125" s="1"/>
  <c r="R129"/>
  <c r="T129" s="1"/>
  <c r="R131"/>
  <c r="T131" s="1"/>
  <c r="H134"/>
  <c r="R135"/>
  <c r="T135" s="1"/>
  <c r="H136"/>
  <c r="R140"/>
  <c r="T140" s="1"/>
  <c r="H141"/>
  <c r="H55"/>
  <c r="P55"/>
  <c r="L85"/>
  <c r="R85"/>
  <c r="L108"/>
  <c r="R108"/>
  <c r="L110"/>
  <c r="L112"/>
  <c r="L114"/>
  <c r="L118"/>
  <c r="L120"/>
  <c r="L124"/>
  <c r="L126"/>
  <c r="L130"/>
  <c r="L137" l="1"/>
  <c r="L106"/>
  <c r="H81"/>
  <c r="H53"/>
  <c r="P137"/>
  <c r="P106"/>
  <c r="P104"/>
  <c r="P83"/>
  <c r="R81"/>
  <c r="U81" s="1"/>
  <c r="T55"/>
  <c r="R53"/>
  <c r="P51"/>
  <c r="P11"/>
  <c r="T8"/>
  <c r="R51"/>
  <c r="R143" s="1"/>
  <c r="T13"/>
  <c r="R11"/>
  <c r="U131"/>
  <c r="U125"/>
  <c r="U119"/>
  <c r="U77"/>
  <c r="U71"/>
  <c r="U69"/>
  <c r="U65"/>
  <c r="U59"/>
  <c r="U57"/>
  <c r="U53"/>
  <c r="U49"/>
  <c r="U37"/>
  <c r="U35"/>
  <c r="U31"/>
  <c r="U29"/>
  <c r="U25"/>
  <c r="U21"/>
  <c r="U17"/>
  <c r="U15"/>
  <c r="U8"/>
  <c r="L104"/>
  <c r="L83"/>
  <c r="R137"/>
  <c r="T108"/>
  <c r="R106"/>
  <c r="R104"/>
  <c r="T85"/>
  <c r="R83"/>
  <c r="P81"/>
  <c r="P143" s="1"/>
  <c r="P53"/>
  <c r="S137"/>
  <c r="U137" s="1"/>
  <c r="U108"/>
  <c r="S106"/>
  <c r="U106" s="1"/>
  <c r="H137"/>
  <c r="H106"/>
  <c r="S104"/>
  <c r="U104" s="1"/>
  <c r="U85"/>
  <c r="S83"/>
  <c r="U83" s="1"/>
  <c r="H104"/>
  <c r="H83"/>
  <c r="L81"/>
  <c r="L53"/>
  <c r="S51"/>
  <c r="U13"/>
  <c r="S11"/>
  <c r="U11" s="1"/>
  <c r="H51"/>
  <c r="H11"/>
  <c r="L51"/>
  <c r="L11"/>
  <c r="U135"/>
  <c r="U129"/>
  <c r="U121"/>
  <c r="U115"/>
  <c r="U113"/>
  <c r="U111"/>
  <c r="U109"/>
  <c r="U102"/>
  <c r="U98"/>
  <c r="U96"/>
  <c r="U94"/>
  <c r="U92"/>
  <c r="U88"/>
  <c r="U86"/>
  <c r="L143"/>
  <c r="U140"/>
  <c r="U79"/>
  <c r="U75"/>
  <c r="U63"/>
  <c r="T50"/>
  <c r="H143"/>
  <c r="U55"/>
  <c r="U45"/>
  <c r="U43"/>
  <c r="U41"/>
  <c r="U39"/>
  <c r="T137" l="1"/>
  <c r="T106"/>
  <c r="T51"/>
  <c r="T11"/>
  <c r="U51"/>
  <c r="S143"/>
  <c r="U143" s="1"/>
  <c r="T104"/>
  <c r="T83"/>
  <c r="T81"/>
  <c r="T53"/>
  <c r="T143"/>
  <c r="T145" s="1"/>
</calcChain>
</file>

<file path=xl/comments1.xml><?xml version="1.0" encoding="utf-8"?>
<comments xmlns="http://schemas.openxmlformats.org/spreadsheetml/2006/main">
  <authors>
    <author>Administrator</author>
  </authors>
  <commentList>
    <comment ref="E3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includes LDDAP</t>
        </r>
      </text>
    </comment>
  </commentList>
</comments>
</file>

<file path=xl/sharedStrings.xml><?xml version="1.0" encoding="utf-8"?>
<sst xmlns="http://schemas.openxmlformats.org/spreadsheetml/2006/main" count="147" uniqueCount="137">
  <si>
    <t>Department of Health</t>
  </si>
  <si>
    <t>Consolidated Status of MDS Utilization</t>
  </si>
  <si>
    <t>As of December 31, 2015</t>
  </si>
  <si>
    <t>AGENCY</t>
  </si>
  <si>
    <t>REGULAR MDS</t>
  </si>
  <si>
    <t>N T C A</t>
  </si>
  <si>
    <t>ACCOUNTS PAYABLE MDS</t>
  </si>
  <si>
    <t>T O T A L</t>
  </si>
  <si>
    <t>% of Disbursement</t>
  </si>
  <si>
    <t>NCA
RECEIVED</t>
  </si>
  <si>
    <t>DISBURSEMENTS</t>
  </si>
  <si>
    <t>UNUTILIZED
BALANCE</t>
  </si>
  <si>
    <t>NTCA
RECEIVED</t>
  </si>
  <si>
    <t>RECEIPTS</t>
  </si>
  <si>
    <t>Central Office</t>
  </si>
  <si>
    <t>Operation of Centers for Health Development</t>
  </si>
  <si>
    <t xml:space="preserve">NCR &amp; SOUTHERN LUZON CLUSTER/METRO MANILA HOSPITALS </t>
  </si>
  <si>
    <t>1. Metro Manila (CHD NCR)</t>
  </si>
  <si>
    <t>CHD NCR</t>
  </si>
  <si>
    <t xml:space="preserve">1. Valenzuela Medical Center </t>
  </si>
  <si>
    <t>2. Las Piñas General Hospital and Satellite Trauma Center, Secondary, Las Pinas Metro Manila</t>
  </si>
  <si>
    <t>3. San Lorenzo Ruiz Special Hospital for Women, Malabon</t>
  </si>
  <si>
    <t>4. Dr. Jose N. Rodriguez Memorial Hospital, Sanitaria, Tala, Quezon City</t>
  </si>
  <si>
    <t>2. Calabarzon (CHD 4-A)</t>
  </si>
  <si>
    <t>CHD 4-A - Calabarzon</t>
  </si>
  <si>
    <t>1. Batangas Medical Center, Tertiary- Regional, Batangas City</t>
  </si>
  <si>
    <t>3. Mimaropa (CHD 4-B)</t>
  </si>
  <si>
    <t>CHD 4-B - Mimaropa</t>
  </si>
  <si>
    <t>1. Culion Sanitarium and Balala Hospital, Sanitaria, Culion, Palawan</t>
  </si>
  <si>
    <t>2. Ospital ng Palawan, Tertiary, Puerto Princesa, Palawan.</t>
  </si>
  <si>
    <t>4. Bicol (CHD 5)</t>
  </si>
  <si>
    <t>CHD 5 - Bicol</t>
  </si>
  <si>
    <t>1. Bicol Medical Center, Tertiary-Medical Center, Naga City</t>
  </si>
  <si>
    <t>2. Bicol Regional Training and Teaching Hospital, Tertiary-Regional,  Legazpi City</t>
  </si>
  <si>
    <t>3. Bicol Sanitarium, Sanitaria, Cabusao, Camarines Sur</t>
  </si>
  <si>
    <t>5. Metro Manila Hospitals</t>
  </si>
  <si>
    <t xml:space="preserve">     1. Amang Rodriguez Medical Center</t>
  </si>
  <si>
    <t xml:space="preserve">     2. East Avenue Medical Center</t>
  </si>
  <si>
    <t xml:space="preserve">     3. Jose Fabella Memorial Hospital</t>
  </si>
  <si>
    <t xml:space="preserve">     4. Jose Reyes Memorial Medical Center</t>
  </si>
  <si>
    <t xml:space="preserve">     5. National Center for Mental Health</t>
  </si>
  <si>
    <t xml:space="preserve">     6. National Children's Hospital</t>
  </si>
  <si>
    <t xml:space="preserve">     7. Philippine Orthopedic Center</t>
  </si>
  <si>
    <t xml:space="preserve">     8. Quirino Memorial Medical Center</t>
  </si>
  <si>
    <t xml:space="preserve">     9 . Research Institute for Tropical Medicine</t>
  </si>
  <si>
    <t xml:space="preserve">    10. Rizal Medical Center</t>
  </si>
  <si>
    <t xml:space="preserve">    11. San Lazaro Hospital</t>
  </si>
  <si>
    <t xml:space="preserve">    12. Tondo Medical Center</t>
  </si>
  <si>
    <t>6. Bureaus</t>
  </si>
  <si>
    <t>1. Bureau of Quarantine</t>
  </si>
  <si>
    <t>2. Food and Drug Administration</t>
  </si>
  <si>
    <t>Sub-total</t>
  </si>
  <si>
    <t>NORTHERN &amp; CENTRAL LUZON CLUSTER</t>
  </si>
  <si>
    <t>7. Cordillera (CHD CAR)</t>
  </si>
  <si>
    <t>CHD CAR</t>
  </si>
  <si>
    <t>1. Baguio General Hospital and Medical Center, Tertiary-Medical, Baguio City</t>
  </si>
  <si>
    <t>2. Luis Hora Memorial Regional Hospital Tertiary- Regional, Bauko, Mt. Province</t>
  </si>
  <si>
    <t xml:space="preserve">3. Conner District Hosp, Conner, Apayao </t>
  </si>
  <si>
    <t>4. Far North Luzon General Hospital and Training Center, Luna, Apayao</t>
  </si>
  <si>
    <t>8. Ilocos (CHD 1)</t>
  </si>
  <si>
    <t>CHD 1 - Ilocos</t>
  </si>
  <si>
    <t>1.  Mariano Marcos Memorial Hospital and Medical Center, Tertiary- Medical Center, Batac, Ilocos Norte,</t>
  </si>
  <si>
    <t>2. Region I Medical Center, Tertiary-Medical Center, Dagupan City</t>
  </si>
  <si>
    <t>3. Ilocos Training and Regional Medical Center, Tertiary-Regional, San Fernando, La Union</t>
  </si>
  <si>
    <t>9. Cagayan Valley (CHD 2)</t>
  </si>
  <si>
    <t>CHD 2 - Cagayan Valley</t>
  </si>
  <si>
    <t>1. Cagayan Valley Medical Center, Tertiary - Medical Center, Tuguegarao , Cagayan</t>
  </si>
  <si>
    <t>2. Veterans General Hospital, Tertiary - Regional,  Bayombong, Nueva Vizcaya</t>
  </si>
  <si>
    <t>3. Southern Isabela General Hosp., Santiago City, Isabela</t>
  </si>
  <si>
    <t>4. Batanes General Hospital, Tertiary, Basco, Batanes</t>
  </si>
  <si>
    <t xml:space="preserve"> 10. Central Luzon (CHD 3)</t>
  </si>
  <si>
    <t>CHD 3 - Cental Luzon</t>
  </si>
  <si>
    <t>1. Dr. Paulino J. Garcia Memorial Research &amp; Medical  Center, Tertiary-Medical, Cabanatuan City</t>
  </si>
  <si>
    <t>2. Talavera Extension Hospital, Secondary, Talavera, Nueva Ecija</t>
  </si>
  <si>
    <t>3. Jose B. Lingad Memorial General Hospital, Tertiary-Regional, San Fernando, Pampanga</t>
  </si>
  <si>
    <t>4. Mariveles Mental Hospital, Mariveles, Bataan</t>
  </si>
  <si>
    <t>5. Bataan General Hospital, Tertiary, Balanga, Bataan.</t>
  </si>
  <si>
    <t>VISAYAS CLUSTER</t>
  </si>
  <si>
    <t>11. Western Visayas (CHD 6)</t>
  </si>
  <si>
    <t>CHD 6 - Western Visayas</t>
  </si>
  <si>
    <t xml:space="preserve">1. Western Visayas Medical Center, Tertiary - Regional, Iloilo City </t>
  </si>
  <si>
    <t>2. Corazon Locsin Memorial Hospital (Western Visayas Regional Hospital) Tertiary-Regional, Bacolod City</t>
  </si>
  <si>
    <t>3. Western Visayas Sanitarium, Sta. Barbara, Iloilo City</t>
  </si>
  <si>
    <t>4. Don Jose S. Monfort Medical Center, Ext. Hosp., Tertiary Medical Center, Barotac Nuevo, Iloilo</t>
  </si>
  <si>
    <t>12. Central Visayas (CHD 7)</t>
  </si>
  <si>
    <t>CHD 7 - Central Visayas</t>
  </si>
  <si>
    <t>1. Vicente Sotto Sr. Memorial Medical Center, Tertiary -Medical Center, Cebu City</t>
  </si>
  <si>
    <t>2. Gov. Celestino Gallares Memorial Hospital, Tertiary-Regional, Tagbilaran City</t>
  </si>
  <si>
    <t>3. St. Anthony Mother and Child Hospital, Secondary, Cebu City</t>
  </si>
  <si>
    <t>4. Eversley Child Sanitarium, Sanitaria, Mandaue City</t>
  </si>
  <si>
    <t>5. Talisay District Hospital,  Talisay, Cebu</t>
  </si>
  <si>
    <t>6. Don Emilio del Valle Memorial Hospital, Ubay, Bohol</t>
  </si>
  <si>
    <t>13. Eastern Visayas (CHD 8)</t>
  </si>
  <si>
    <t>CHD 8 - Eastern Visayas</t>
  </si>
  <si>
    <t>1. Eastern Visayas Regional Medical Center, Tertiary Medical Center, Tacloban City</t>
  </si>
  <si>
    <t>2. Schistosomiasis Hospital, Secondary Medical Center, Palo, Leyte</t>
  </si>
  <si>
    <t xml:space="preserve">  </t>
  </si>
  <si>
    <t>MINDANAO CLUSTER</t>
  </si>
  <si>
    <t>14. Zamboanga Peninsula (CHD 9)</t>
  </si>
  <si>
    <t>CHD 9 - Zamboanga Peninsula</t>
  </si>
  <si>
    <t>1. Zamboanga City Medical Center, Tertiary- Medical Center, Zamboanga City</t>
  </si>
  <si>
    <t>2. Mindanao Central Sanitarium, Sanitaria, Pasabolong, Zamboanga City</t>
  </si>
  <si>
    <t>3. Sulu Sanitarium, Sanitaria, San Raymundo, Jolo, Sulu</t>
  </si>
  <si>
    <t>4. Labuan Public Hospital, Labuan, Zamboanga City</t>
  </si>
  <si>
    <t>5. Basilan General Hospital, Tertiary, Isabela, Basilan</t>
  </si>
  <si>
    <t>6. Dr. Jose Rizal Memorial Hospital, Tertiary, Dapitan City, Zamboanga del Norte</t>
  </si>
  <si>
    <t>7. Margosatubig Regional Hospital, Tertiary- Regional, Margosatubig, Zamboanga del Sur</t>
  </si>
  <si>
    <t>15. Northern Mindanao (CHD 10)</t>
  </si>
  <si>
    <t>CHD 10 - Northern Mindanao</t>
  </si>
  <si>
    <t>1. Northern Mindanao Medical Center, Tertiary- Medical Center, Cagayan De Oro City</t>
  </si>
  <si>
    <t>2. Mayor Hilarion A. Ramiro Sr. Regional Training and Teaching Hospital, Tertiary-Regional, Ozamis City</t>
  </si>
  <si>
    <t>3. Amai Pakpak Medical Center, Tertiary-Medical Center, Marawi City, Lanao del Sur</t>
  </si>
  <si>
    <t>16. Davao Region (CHD 11)</t>
  </si>
  <si>
    <t>CHD 11 - Davao</t>
  </si>
  <si>
    <t>1. Southern Philippines Medical Center</t>
  </si>
  <si>
    <t>2.  Davao Regional Medical Center, Tertiary-Regional, Tagum, Davao Del Norte</t>
  </si>
  <si>
    <t>17. Soccsksargen (CHD 12)</t>
  </si>
  <si>
    <t>CHD 12 - Soccsksargen</t>
  </si>
  <si>
    <t>1. Cotabato Regional and Medical Center, Tertiary- Medical Center, Cotabato City</t>
  </si>
  <si>
    <t>2. Cotabato Sanitarium, Sanitaria, Cotabato City</t>
  </si>
  <si>
    <t>18. Caraga</t>
  </si>
  <si>
    <t>CHD Caraga</t>
  </si>
  <si>
    <t>1. Caraga Regional Hospital, Tertiary-Regional, Surigao City</t>
  </si>
  <si>
    <t>2. Adela Serra Ty Memorial Medical Center, Tandag, Surigao del Sur</t>
  </si>
  <si>
    <t>19. ATTACHED AGENCIES</t>
  </si>
  <si>
    <t>1. National Nutrition Council</t>
  </si>
  <si>
    <t>2. Commission on Population</t>
  </si>
  <si>
    <t xml:space="preserve">T O T A L </t>
  </si>
  <si>
    <t>Prepared By:</t>
  </si>
  <si>
    <t>Certified Correct:</t>
  </si>
  <si>
    <t>Noted By:</t>
  </si>
  <si>
    <t>MARC JOSEPH C. EBDANI, CPA</t>
  </si>
  <si>
    <t>RACQUEL P. ALVENDIA, CPA, MBAH</t>
  </si>
  <si>
    <t>LAUREANO C. CRUZ, MPA</t>
  </si>
  <si>
    <t>Accountant II</t>
  </si>
  <si>
    <t>Chief, Accounting Division</t>
  </si>
  <si>
    <t>OIC-Director IV, Finance Service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</si>
</sst>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General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Fill="1" applyBorder="1" applyAlignment="1">
      <alignment horizontal="center"/>
    </xf>
    <xf numFmtId="10" fontId="3" fillId="0" borderId="0" xfId="2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37" fontId="3" fillId="0" borderId="2" xfId="0" applyNumberFormat="1" applyFont="1" applyFill="1" applyBorder="1" applyAlignment="1" applyProtection="1">
      <alignment horizontal="center" vertical="center"/>
    </xf>
    <xf numFmtId="37" fontId="3" fillId="0" borderId="3" xfId="0" applyNumberFormat="1" applyFont="1" applyFill="1" applyBorder="1" applyAlignment="1" applyProtection="1">
      <alignment horizontal="center" vertical="center"/>
    </xf>
    <xf numFmtId="37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0" fontId="3" fillId="0" borderId="10" xfId="2" applyNumberFormat="1" applyFont="1" applyFill="1" applyBorder="1" applyAlignment="1">
      <alignment horizontal="center" vertical="center" wrapText="1"/>
    </xf>
    <xf numFmtId="37" fontId="3" fillId="0" borderId="11" xfId="0" applyNumberFormat="1" applyFont="1" applyFill="1" applyBorder="1" applyAlignment="1" applyProtection="1">
      <alignment horizontal="center" vertical="center"/>
    </xf>
    <xf numFmtId="37" fontId="3" fillId="0" borderId="1" xfId="0" applyNumberFormat="1" applyFont="1" applyFill="1" applyBorder="1" applyAlignment="1" applyProtection="1">
      <alignment horizontal="center" vertical="center"/>
    </xf>
    <xf numFmtId="37" fontId="3" fillId="0" borderId="12" xfId="0" applyNumberFormat="1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10" fontId="3" fillId="0" borderId="15" xfId="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5" fillId="0" borderId="16" xfId="0" applyFont="1" applyFill="1" applyBorder="1" applyAlignment="1">
      <alignment vertical="top"/>
    </xf>
    <xf numFmtId="0" fontId="3" fillId="0" borderId="17" xfId="0" applyFont="1" applyFill="1" applyBorder="1"/>
    <xf numFmtId="0" fontId="3" fillId="0" borderId="17" xfId="0" applyFont="1" applyFill="1" applyBorder="1" applyAlignment="1">
      <alignment vertical="top"/>
    </xf>
    <xf numFmtId="43" fontId="3" fillId="0" borderId="18" xfId="1" applyFont="1" applyFill="1" applyBorder="1"/>
    <xf numFmtId="43" fontId="3" fillId="0" borderId="0" xfId="1" applyFont="1" applyFill="1" applyBorder="1"/>
    <xf numFmtId="43" fontId="3" fillId="0" borderId="19" xfId="1" applyFont="1" applyFill="1" applyBorder="1"/>
    <xf numFmtId="10" fontId="3" fillId="0" borderId="20" xfId="2" applyNumberFormat="1" applyFont="1" applyFill="1" applyBorder="1"/>
    <xf numFmtId="43" fontId="3" fillId="0" borderId="0" xfId="1" quotePrefix="1" applyFont="1" applyFill="1" applyBorder="1"/>
    <xf numFmtId="10" fontId="3" fillId="0" borderId="21" xfId="2" applyNumberFormat="1" applyFont="1" applyFill="1" applyBorder="1"/>
    <xf numFmtId="0" fontId="3" fillId="0" borderId="16" xfId="0" applyFont="1" applyFill="1" applyBorder="1"/>
    <xf numFmtId="164" fontId="3" fillId="0" borderId="17" xfId="0" applyNumberFormat="1" applyFont="1" applyFill="1" applyBorder="1" applyAlignment="1" applyProtection="1">
      <alignment vertical="top"/>
    </xf>
    <xf numFmtId="0" fontId="5" fillId="0" borderId="17" xfId="0" applyFont="1" applyFill="1" applyBorder="1" applyAlignment="1">
      <alignment horizontal="left" wrapText="1"/>
    </xf>
    <xf numFmtId="0" fontId="5" fillId="0" borderId="22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vertical="top"/>
    </xf>
    <xf numFmtId="164" fontId="3" fillId="0" borderId="17" xfId="0" applyNumberFormat="1" applyFont="1" applyFill="1" applyBorder="1" applyAlignment="1" applyProtection="1">
      <alignment vertical="top" wrapText="1"/>
    </xf>
    <xf numFmtId="164" fontId="3" fillId="0" borderId="17" xfId="0" applyNumberFormat="1" applyFont="1" applyFill="1" applyBorder="1" applyAlignment="1" applyProtection="1">
      <alignment horizontal="left" vertical="top" wrapText="1"/>
    </xf>
    <xf numFmtId="0" fontId="5" fillId="0" borderId="17" xfId="0" applyFont="1" applyFill="1" applyBorder="1"/>
    <xf numFmtId="164" fontId="3" fillId="0" borderId="0" xfId="0" applyNumberFormat="1" applyFont="1" applyFill="1" applyBorder="1" applyAlignment="1" applyProtection="1">
      <alignment horizontal="left" vertical="top"/>
    </xf>
    <xf numFmtId="164" fontId="6" fillId="0" borderId="17" xfId="0" applyNumberFormat="1" applyFont="1" applyFill="1" applyBorder="1" applyAlignment="1" applyProtection="1">
      <alignment horizontal="left" vertical="top" wrapText="1"/>
    </xf>
    <xf numFmtId="164" fontId="3" fillId="0" borderId="23" xfId="0" applyNumberFormat="1" applyFont="1" applyFill="1" applyBorder="1" applyAlignment="1" applyProtection="1">
      <alignment horizontal="left" vertical="top"/>
    </xf>
    <xf numFmtId="164" fontId="3" fillId="0" borderId="17" xfId="0" applyNumberFormat="1" applyFont="1" applyFill="1" applyBorder="1" applyAlignment="1" applyProtection="1">
      <alignment horizontal="left" vertical="top"/>
    </xf>
    <xf numFmtId="164" fontId="3" fillId="0" borderId="24" xfId="0" applyNumberFormat="1" applyFont="1" applyFill="1" applyBorder="1" applyAlignment="1" applyProtection="1">
      <alignment horizontal="left" vertical="top"/>
    </xf>
    <xf numFmtId="43" fontId="3" fillId="0" borderId="0" xfId="0" applyNumberFormat="1" applyFont="1" applyFill="1" applyBorder="1"/>
    <xf numFmtId="164" fontId="3" fillId="0" borderId="17" xfId="0" applyNumberFormat="1" applyFont="1" applyFill="1" applyBorder="1" applyAlignment="1" applyProtection="1">
      <alignment horizontal="center" wrapText="1"/>
    </xf>
    <xf numFmtId="43" fontId="5" fillId="0" borderId="18" xfId="1" applyFont="1" applyFill="1" applyBorder="1"/>
    <xf numFmtId="43" fontId="5" fillId="0" borderId="0" xfId="1" applyFont="1" applyFill="1" applyBorder="1"/>
    <xf numFmtId="43" fontId="5" fillId="0" borderId="19" xfId="1" applyFont="1" applyFill="1" applyBorder="1"/>
    <xf numFmtId="43" fontId="3" fillId="0" borderId="18" xfId="1" applyFont="1" applyFill="1" applyBorder="1" applyAlignment="1"/>
    <xf numFmtId="43" fontId="3" fillId="0" borderId="0" xfId="1" applyFont="1" applyFill="1" applyBorder="1" applyAlignment="1"/>
    <xf numFmtId="43" fontId="3" fillId="0" borderId="19" xfId="1" applyFont="1" applyFill="1" applyBorder="1" applyAlignment="1"/>
    <xf numFmtId="37" fontId="3" fillId="0" borderId="17" xfId="0" applyNumberFormat="1" applyFont="1" applyFill="1" applyBorder="1" applyAlignment="1" applyProtection="1">
      <alignment vertical="top"/>
    </xf>
    <xf numFmtId="37" fontId="3" fillId="0" borderId="17" xfId="0" applyNumberFormat="1" applyFont="1" applyFill="1" applyBorder="1" applyAlignment="1" applyProtection="1">
      <alignment horizontal="left" vertical="top" wrapText="1"/>
    </xf>
    <xf numFmtId="0" fontId="5" fillId="0" borderId="16" xfId="0" applyFont="1" applyFill="1" applyBorder="1"/>
    <xf numFmtId="164" fontId="5" fillId="0" borderId="17" xfId="0" applyNumberFormat="1" applyFont="1" applyFill="1" applyBorder="1" applyAlignment="1" applyProtection="1">
      <alignment horizontal="center" vertical="top"/>
    </xf>
    <xf numFmtId="43" fontId="5" fillId="0" borderId="25" xfId="1" applyFont="1" applyFill="1" applyBorder="1"/>
    <xf numFmtId="10" fontId="5" fillId="0" borderId="26" xfId="2" applyNumberFormat="1" applyFont="1" applyFill="1" applyBorder="1"/>
    <xf numFmtId="0" fontId="5" fillId="0" borderId="0" xfId="0" applyFont="1" applyFill="1" applyBorder="1"/>
    <xf numFmtId="0" fontId="3" fillId="0" borderId="27" xfId="0" applyFont="1" applyFill="1" applyBorder="1"/>
    <xf numFmtId="0" fontId="3" fillId="0" borderId="28" xfId="0" applyFont="1" applyFill="1" applyBorder="1"/>
    <xf numFmtId="0" fontId="3" fillId="0" borderId="28" xfId="0" applyFont="1" applyFill="1" applyBorder="1" applyAlignment="1"/>
    <xf numFmtId="43" fontId="3" fillId="0" borderId="13" xfId="1" applyFont="1" applyFill="1" applyBorder="1"/>
    <xf numFmtId="43" fontId="3" fillId="0" borderId="1" xfId="1" applyFont="1" applyFill="1" applyBorder="1"/>
    <xf numFmtId="43" fontId="3" fillId="0" borderId="29" xfId="1" applyFont="1" applyFill="1" applyBorder="1"/>
    <xf numFmtId="43" fontId="3" fillId="0" borderId="30" xfId="1" applyFont="1" applyFill="1" applyBorder="1"/>
    <xf numFmtId="10" fontId="3" fillId="0" borderId="31" xfId="2" applyNumberFormat="1" applyFont="1" applyFill="1" applyBorder="1"/>
    <xf numFmtId="0" fontId="3" fillId="0" borderId="0" xfId="0" applyFont="1" applyFill="1" applyBorder="1" applyAlignment="1"/>
    <xf numFmtId="0" fontId="7" fillId="0" borderId="0" xfId="0" applyFont="1" applyFill="1" applyBorder="1"/>
    <xf numFmtId="0" fontId="2" fillId="0" borderId="0" xfId="0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1171575</xdr:colOff>
      <xdr:row>0</xdr:row>
      <xdr:rowOff>101600</xdr:rowOff>
    </xdr:from>
    <xdr:to>
      <xdr:col>6</xdr:col>
      <xdr:colOff>428625</xdr:colOff>
      <xdr:row>3</xdr:row>
      <xdr:rowOff>88900</xdr:rowOff>
    </xdr:to>
    <xdr:pic>
      <xdr:nvPicPr>
        <xdr:cNvPr id="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7200" y="101600"/>
          <a:ext cx="647700" cy="701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YENG/mds-2015/MDS%20Utilization-Conso-As%20of%20December%2031,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 "/>
      <sheetName val="november"/>
      <sheetName val="december"/>
      <sheetName val="as of dec"/>
      <sheetName val="checklist"/>
      <sheetName val="as of dec-separate NNC,POPCOM"/>
      <sheetName val="summary per cluster"/>
      <sheetName val="summary"/>
      <sheetName val="as of june-regular"/>
      <sheetName val="summary per cluster-with NTCA"/>
    </sheetNames>
    <sheetDataSet>
      <sheetData sheetId="0">
        <row r="8">
          <cell r="F8">
            <v>871984000</v>
          </cell>
          <cell r="G8">
            <v>271983843.18000001</v>
          </cell>
        </row>
        <row r="13">
          <cell r="F13">
            <v>35169417</v>
          </cell>
          <cell r="G13">
            <v>6207518.9900000002</v>
          </cell>
        </row>
        <row r="14">
          <cell r="F14">
            <v>7151590</v>
          </cell>
          <cell r="G14">
            <v>5554687.4200000009</v>
          </cell>
        </row>
        <row r="15">
          <cell r="F15">
            <v>9145000</v>
          </cell>
          <cell r="G15">
            <v>8188179.7599999998</v>
          </cell>
        </row>
        <row r="16">
          <cell r="F16">
            <v>2218167</v>
          </cell>
          <cell r="G16">
            <v>2100566.19</v>
          </cell>
        </row>
        <row r="17">
          <cell r="F17">
            <v>14828000</v>
          </cell>
          <cell r="G17">
            <v>11168674</v>
          </cell>
        </row>
        <row r="20">
          <cell r="F20">
            <v>80697346.859999999</v>
          </cell>
          <cell r="G20">
            <v>60540993.600000001</v>
          </cell>
        </row>
        <row r="21">
          <cell r="F21">
            <v>31619000</v>
          </cell>
          <cell r="G21">
            <v>24400472.870000001</v>
          </cell>
        </row>
        <row r="24">
          <cell r="F24">
            <v>11673000</v>
          </cell>
          <cell r="G24">
            <v>11340179.720000001</v>
          </cell>
        </row>
        <row r="25">
          <cell r="F25">
            <v>5588000</v>
          </cell>
          <cell r="G25">
            <v>4758832.91</v>
          </cell>
        </row>
        <row r="26">
          <cell r="F26">
            <v>3246000</v>
          </cell>
          <cell r="G26">
            <v>2963060.61</v>
          </cell>
        </row>
        <row r="29">
          <cell r="F29">
            <v>25730959.66</v>
          </cell>
          <cell r="G29">
            <v>4695287.3899999997</v>
          </cell>
          <cell r="N29">
            <v>13500040.34</v>
          </cell>
          <cell r="O29">
            <v>13500040.34</v>
          </cell>
        </row>
        <row r="30">
          <cell r="F30">
            <v>118463254</v>
          </cell>
          <cell r="G30">
            <v>16942515.740000002</v>
          </cell>
        </row>
        <row r="31">
          <cell r="F31">
            <v>24064803.84</v>
          </cell>
          <cell r="G31">
            <v>16467806.250000002</v>
          </cell>
          <cell r="N31">
            <v>188196.16</v>
          </cell>
          <cell r="O31">
            <v>188196.16</v>
          </cell>
        </row>
        <row r="32">
          <cell r="F32">
            <v>3166000</v>
          </cell>
          <cell r="G32">
            <v>2664917.41</v>
          </cell>
        </row>
        <row r="35">
          <cell r="F35">
            <v>15300000</v>
          </cell>
          <cell r="G35">
            <v>14659340.1</v>
          </cell>
        </row>
        <row r="36">
          <cell r="F36">
            <v>50205000</v>
          </cell>
          <cell r="G36">
            <v>50204559.439999998</v>
          </cell>
          <cell r="N36">
            <v>653278.61999999988</v>
          </cell>
        </row>
        <row r="37">
          <cell r="F37">
            <v>37491000</v>
          </cell>
          <cell r="G37">
            <v>37488468.670000024</v>
          </cell>
        </row>
        <row r="38">
          <cell r="F38">
            <v>52886832.520000003</v>
          </cell>
          <cell r="G38">
            <v>51611572.289999999</v>
          </cell>
        </row>
        <row r="39">
          <cell r="F39">
            <v>60213000</v>
          </cell>
          <cell r="G39">
            <v>60183408.950000003</v>
          </cell>
        </row>
        <row r="40">
          <cell r="F40">
            <v>18128000</v>
          </cell>
          <cell r="G40">
            <v>18124822.969999999</v>
          </cell>
        </row>
        <row r="41">
          <cell r="F41">
            <v>38679000</v>
          </cell>
          <cell r="G41">
            <v>38184841.490000002</v>
          </cell>
        </row>
        <row r="42">
          <cell r="F42">
            <v>26330000</v>
          </cell>
          <cell r="G42">
            <v>24048602.420000002</v>
          </cell>
          <cell r="N42">
            <v>5769635</v>
          </cell>
        </row>
        <row r="43">
          <cell r="F43">
            <v>32958000</v>
          </cell>
          <cell r="G43">
            <v>29267405.18</v>
          </cell>
        </row>
        <row r="44">
          <cell r="F44">
            <v>23226000</v>
          </cell>
          <cell r="G44">
            <v>17303644.879999999</v>
          </cell>
        </row>
        <row r="45">
          <cell r="F45">
            <v>41346000</v>
          </cell>
          <cell r="G45">
            <v>32548858.199999999</v>
          </cell>
        </row>
        <row r="46">
          <cell r="F46">
            <v>16741000</v>
          </cell>
          <cell r="G46">
            <v>16683087.220000001</v>
          </cell>
        </row>
        <row r="49">
          <cell r="F49">
            <v>6290000</v>
          </cell>
          <cell r="G49">
            <v>5537737.8700000001</v>
          </cell>
        </row>
        <row r="50">
          <cell r="F50">
            <v>20391000</v>
          </cell>
          <cell r="G50">
            <v>16069998.260000002</v>
          </cell>
        </row>
        <row r="55">
          <cell r="F55">
            <v>31163000</v>
          </cell>
          <cell r="G55">
            <v>31163000</v>
          </cell>
        </row>
        <row r="56">
          <cell r="F56">
            <v>37983000</v>
          </cell>
          <cell r="G56">
            <v>27194557.949999999</v>
          </cell>
        </row>
        <row r="57">
          <cell r="F57">
            <v>4054000</v>
          </cell>
          <cell r="G57">
            <v>4007727.58</v>
          </cell>
        </row>
        <row r="58">
          <cell r="F58">
            <v>1581000</v>
          </cell>
          <cell r="G58">
            <v>1468632.4300000002</v>
          </cell>
        </row>
        <row r="59">
          <cell r="F59">
            <v>3221000</v>
          </cell>
          <cell r="G59">
            <v>1324664.6100000001</v>
          </cell>
        </row>
        <row r="62">
          <cell r="F62">
            <v>26315646</v>
          </cell>
          <cell r="G62">
            <v>26291563.260000002</v>
          </cell>
        </row>
        <row r="63">
          <cell r="F63">
            <v>24191383</v>
          </cell>
          <cell r="G63">
            <v>15117550.01</v>
          </cell>
        </row>
        <row r="64">
          <cell r="F64">
            <v>29541846</v>
          </cell>
          <cell r="G64">
            <v>22928316.989999998</v>
          </cell>
          <cell r="N64">
            <v>1018709</v>
          </cell>
          <cell r="O64">
            <v>835577.67</v>
          </cell>
        </row>
        <row r="65">
          <cell r="F65">
            <v>19652125</v>
          </cell>
          <cell r="G65">
            <v>17358012.640000001</v>
          </cell>
        </row>
        <row r="68">
          <cell r="F68">
            <v>28989000</v>
          </cell>
          <cell r="G68">
            <v>22275135.32</v>
          </cell>
          <cell r="N68">
            <v>385250</v>
          </cell>
          <cell r="O68">
            <v>385250</v>
          </cell>
        </row>
        <row r="69">
          <cell r="F69">
            <v>15603000</v>
          </cell>
          <cell r="G69">
            <v>14956871.23</v>
          </cell>
        </row>
        <row r="70">
          <cell r="F70">
            <v>32361000</v>
          </cell>
          <cell r="G70">
            <v>32350568.02</v>
          </cell>
        </row>
        <row r="71">
          <cell r="F71">
            <v>21602000</v>
          </cell>
          <cell r="G71">
            <v>5095810.6100000003</v>
          </cell>
        </row>
        <row r="72">
          <cell r="F72">
            <v>3838000</v>
          </cell>
          <cell r="G72">
            <v>2825979.05</v>
          </cell>
        </row>
        <row r="75">
          <cell r="F75">
            <v>342376000</v>
          </cell>
          <cell r="G75">
            <v>38174566.960000001</v>
          </cell>
        </row>
        <row r="76">
          <cell r="F76">
            <v>24517000</v>
          </cell>
          <cell r="G76">
            <v>13986807.869999999</v>
          </cell>
        </row>
        <row r="77">
          <cell r="F77">
            <v>2001000</v>
          </cell>
          <cell r="G77">
            <v>1202629.2</v>
          </cell>
        </row>
        <row r="78">
          <cell r="F78">
            <v>31937000</v>
          </cell>
          <cell r="G78">
            <v>24021671.649999999</v>
          </cell>
        </row>
        <row r="79">
          <cell r="F79">
            <v>5282000</v>
          </cell>
          <cell r="G79">
            <v>3902730.95</v>
          </cell>
          <cell r="N79">
            <v>274929</v>
          </cell>
        </row>
        <row r="80">
          <cell r="F80">
            <v>12793000</v>
          </cell>
          <cell r="G80">
            <v>11498323.560000001</v>
          </cell>
        </row>
        <row r="85">
          <cell r="F85">
            <v>38065000</v>
          </cell>
          <cell r="G85">
            <v>6993225.6400000006</v>
          </cell>
          <cell r="O85">
            <v>30970217.75</v>
          </cell>
        </row>
        <row r="86">
          <cell r="F86">
            <v>48477000</v>
          </cell>
          <cell r="G86">
            <v>26889246.82</v>
          </cell>
        </row>
        <row r="87">
          <cell r="F87">
            <v>27546000</v>
          </cell>
          <cell r="G87">
            <v>27427302.089999996</v>
          </cell>
          <cell r="N87">
            <v>1010825.93</v>
          </cell>
        </row>
        <row r="88">
          <cell r="F88">
            <v>12578000</v>
          </cell>
          <cell r="G88">
            <v>2648492.41</v>
          </cell>
        </row>
        <row r="89">
          <cell r="F89">
            <v>7212000</v>
          </cell>
          <cell r="G89">
            <v>3631774.6100000003</v>
          </cell>
        </row>
        <row r="92">
          <cell r="F92">
            <v>100486000</v>
          </cell>
          <cell r="G92">
            <v>47182193.18</v>
          </cell>
        </row>
        <row r="93">
          <cell r="F93">
            <v>106734000</v>
          </cell>
          <cell r="G93">
            <v>33713528.359999999</v>
          </cell>
        </row>
        <row r="94">
          <cell r="F94">
            <v>23996000</v>
          </cell>
          <cell r="G94">
            <v>23995494.129999999</v>
          </cell>
        </row>
        <row r="95">
          <cell r="F95">
            <v>14412000</v>
          </cell>
          <cell r="G95">
            <v>2883178.88</v>
          </cell>
        </row>
        <row r="96">
          <cell r="F96">
            <v>9747000</v>
          </cell>
          <cell r="G96">
            <v>9747000</v>
          </cell>
        </row>
        <row r="97">
          <cell r="F97">
            <v>3394000</v>
          </cell>
          <cell r="G97">
            <v>1457199.24</v>
          </cell>
        </row>
        <row r="98">
          <cell r="F98">
            <v>6722000</v>
          </cell>
          <cell r="G98">
            <v>2599596.09</v>
          </cell>
        </row>
        <row r="101">
          <cell r="F101">
            <v>36783000</v>
          </cell>
          <cell r="G101">
            <v>19166945.799999997</v>
          </cell>
        </row>
        <row r="102">
          <cell r="F102">
            <v>20252000</v>
          </cell>
          <cell r="G102">
            <v>14912297.030000001</v>
          </cell>
          <cell r="K102">
            <v>79632.5</v>
          </cell>
        </row>
        <row r="103">
          <cell r="F103">
            <v>1611000</v>
          </cell>
          <cell r="G103">
            <v>1455816.46</v>
          </cell>
        </row>
        <row r="108">
          <cell r="F108">
            <v>256115000</v>
          </cell>
          <cell r="G108">
            <v>12553241.390000001</v>
          </cell>
        </row>
        <row r="109">
          <cell r="F109">
            <v>18523000</v>
          </cell>
          <cell r="G109">
            <v>18395782.030000001</v>
          </cell>
        </row>
        <row r="110">
          <cell r="F110">
            <v>2580000</v>
          </cell>
          <cell r="G110">
            <v>2018840.9899999998</v>
          </cell>
        </row>
        <row r="111">
          <cell r="F111">
            <v>1318000</v>
          </cell>
          <cell r="G111">
            <v>1296621.33</v>
          </cell>
        </row>
        <row r="112">
          <cell r="F112">
            <v>918000</v>
          </cell>
          <cell r="G112">
            <v>460088.5</v>
          </cell>
        </row>
        <row r="113">
          <cell r="F113">
            <v>2788000</v>
          </cell>
          <cell r="G113">
            <v>2034726.57</v>
          </cell>
        </row>
        <row r="114">
          <cell r="F114">
            <v>6122000</v>
          </cell>
          <cell r="G114">
            <v>5327162.47</v>
          </cell>
        </row>
        <row r="115">
          <cell r="F115">
            <v>2672000</v>
          </cell>
          <cell r="G115">
            <v>2362101.5099999998</v>
          </cell>
        </row>
        <row r="118">
          <cell r="F118">
            <v>64762000</v>
          </cell>
          <cell r="G118">
            <v>16046658.17</v>
          </cell>
        </row>
        <row r="119">
          <cell r="F119">
            <v>21988000</v>
          </cell>
          <cell r="G119">
            <v>21987800.870000001</v>
          </cell>
          <cell r="N119">
            <v>519861</v>
          </cell>
          <cell r="O119">
            <v>519860.6</v>
          </cell>
        </row>
        <row r="120">
          <cell r="F120">
            <v>15815000</v>
          </cell>
          <cell r="G120">
            <v>13880243.039999999</v>
          </cell>
        </row>
        <row r="121">
          <cell r="F121">
            <v>20510000</v>
          </cell>
          <cell r="G121">
            <v>9339063.2599999998</v>
          </cell>
        </row>
        <row r="124">
          <cell r="F124">
            <v>56115000</v>
          </cell>
          <cell r="G124">
            <v>43664419.729999997</v>
          </cell>
        </row>
        <row r="125">
          <cell r="F125">
            <v>44905000</v>
          </cell>
          <cell r="G125">
            <v>41850170.920000009</v>
          </cell>
        </row>
        <row r="126">
          <cell r="F126">
            <v>41539000</v>
          </cell>
          <cell r="G126">
            <v>22075330.489999998</v>
          </cell>
        </row>
        <row r="129">
          <cell r="F129">
            <v>263860000</v>
          </cell>
          <cell r="G129">
            <v>14801831.27</v>
          </cell>
        </row>
        <row r="130">
          <cell r="F130">
            <v>17717000</v>
          </cell>
          <cell r="G130">
            <v>17714872.710000001</v>
          </cell>
        </row>
        <row r="131">
          <cell r="F131">
            <v>2152000</v>
          </cell>
          <cell r="G131">
            <v>2118090.4300000002</v>
          </cell>
        </row>
        <row r="134">
          <cell r="F134">
            <v>15122000</v>
          </cell>
          <cell r="G134">
            <v>11617530.82</v>
          </cell>
          <cell r="K134">
            <v>3467607.27</v>
          </cell>
        </row>
        <row r="135">
          <cell r="F135">
            <v>13301182</v>
          </cell>
          <cell r="G135">
            <v>10586939.08</v>
          </cell>
        </row>
        <row r="136">
          <cell r="F136">
            <v>12119000</v>
          </cell>
          <cell r="G136">
            <v>3704752.66</v>
          </cell>
        </row>
        <row r="140">
          <cell r="F140">
            <v>14740400</v>
          </cell>
          <cell r="G140">
            <v>14448561.220000001</v>
          </cell>
        </row>
        <row r="141">
          <cell r="F141">
            <v>34336000</v>
          </cell>
          <cell r="G141">
            <v>13256130.539999999</v>
          </cell>
        </row>
      </sheetData>
      <sheetData sheetId="1">
        <row r="8">
          <cell r="F8">
            <v>598230000</v>
          </cell>
          <cell r="G8">
            <v>1087493617.28</v>
          </cell>
          <cell r="N8">
            <v>345339</v>
          </cell>
          <cell r="O8">
            <v>7561.85</v>
          </cell>
        </row>
        <row r="13">
          <cell r="F13">
            <v>35169417</v>
          </cell>
          <cell r="G13">
            <v>42343371.460000001</v>
          </cell>
        </row>
        <row r="14">
          <cell r="F14">
            <v>7651590</v>
          </cell>
          <cell r="G14">
            <v>7784012.2000000011</v>
          </cell>
        </row>
        <row r="15">
          <cell r="F15">
            <v>9145000</v>
          </cell>
          <cell r="G15">
            <v>9042938.959999999</v>
          </cell>
        </row>
        <row r="16">
          <cell r="F16">
            <v>2251167</v>
          </cell>
          <cell r="G16">
            <v>2347935.09</v>
          </cell>
        </row>
        <row r="17">
          <cell r="F17">
            <v>14828000</v>
          </cell>
          <cell r="G17">
            <v>14648392.359999999</v>
          </cell>
        </row>
        <row r="20">
          <cell r="F20">
            <v>48976000</v>
          </cell>
          <cell r="G20">
            <v>65127214.409999996</v>
          </cell>
        </row>
        <row r="21">
          <cell r="F21">
            <v>29504000</v>
          </cell>
          <cell r="G21">
            <v>33336375.09</v>
          </cell>
        </row>
        <row r="24">
          <cell r="F24">
            <v>13238000</v>
          </cell>
          <cell r="G24">
            <v>13569524.09</v>
          </cell>
        </row>
        <row r="25">
          <cell r="F25">
            <v>5587000</v>
          </cell>
          <cell r="G25">
            <v>6404259.6899999995</v>
          </cell>
        </row>
        <row r="26">
          <cell r="F26">
            <v>3245000</v>
          </cell>
          <cell r="G26">
            <v>3512707.47</v>
          </cell>
        </row>
        <row r="29">
          <cell r="F29">
            <v>16949127.109999999</v>
          </cell>
          <cell r="G29">
            <v>11584666.060000001</v>
          </cell>
          <cell r="N29">
            <v>22281872.890000001</v>
          </cell>
          <cell r="O29">
            <v>22281872.890000001</v>
          </cell>
        </row>
        <row r="30">
          <cell r="F30">
            <v>93244000</v>
          </cell>
          <cell r="G30">
            <v>21388081.140000001</v>
          </cell>
        </row>
        <row r="31">
          <cell r="F31">
            <v>23355421.690000005</v>
          </cell>
          <cell r="G31">
            <v>16195928.27</v>
          </cell>
          <cell r="N31">
            <v>15459895.68</v>
          </cell>
          <cell r="O31">
            <v>15459895.68</v>
          </cell>
        </row>
        <row r="32">
          <cell r="F32">
            <v>4300000</v>
          </cell>
          <cell r="G32">
            <v>4249988.0599999996</v>
          </cell>
        </row>
        <row r="35">
          <cell r="F35">
            <v>15300000</v>
          </cell>
          <cell r="G35">
            <v>15917500.539999999</v>
          </cell>
          <cell r="N35">
            <v>549130</v>
          </cell>
          <cell r="O35">
            <v>219125.59</v>
          </cell>
        </row>
        <row r="36">
          <cell r="F36">
            <v>50206000</v>
          </cell>
          <cell r="G36">
            <v>50206208.259999998</v>
          </cell>
        </row>
        <row r="37">
          <cell r="F37">
            <v>37493000.000000022</v>
          </cell>
          <cell r="G37">
            <v>37486519.210000001</v>
          </cell>
          <cell r="N37">
            <v>19458745</v>
          </cell>
          <cell r="O37">
            <v>19458744.82</v>
          </cell>
        </row>
        <row r="38">
          <cell r="F38">
            <v>51606900.170000002</v>
          </cell>
          <cell r="G38">
            <v>51536900.810000002</v>
          </cell>
          <cell r="N38">
            <v>2138759</v>
          </cell>
          <cell r="O38">
            <v>2023664.6</v>
          </cell>
        </row>
        <row r="39">
          <cell r="F39">
            <v>61205615</v>
          </cell>
          <cell r="G39">
            <v>61186177.560000002</v>
          </cell>
        </row>
        <row r="40">
          <cell r="F40">
            <v>18130000</v>
          </cell>
          <cell r="G40">
            <v>17738930.469999999</v>
          </cell>
        </row>
        <row r="41">
          <cell r="F41">
            <v>38680000</v>
          </cell>
          <cell r="G41">
            <v>32155025.359999999</v>
          </cell>
          <cell r="N41">
            <v>43427</v>
          </cell>
        </row>
        <row r="42">
          <cell r="F42">
            <v>26023000</v>
          </cell>
          <cell r="G42">
            <v>26230259.66</v>
          </cell>
        </row>
        <row r="43">
          <cell r="F43">
            <v>32959000</v>
          </cell>
          <cell r="G43">
            <v>33268704.670000002</v>
          </cell>
        </row>
        <row r="44">
          <cell r="F44">
            <v>24227000</v>
          </cell>
          <cell r="G44">
            <v>29669905.75</v>
          </cell>
        </row>
        <row r="45">
          <cell r="F45">
            <v>41346000</v>
          </cell>
          <cell r="G45">
            <v>35944601.979999997</v>
          </cell>
          <cell r="J45">
            <v>300000</v>
          </cell>
        </row>
        <row r="46">
          <cell r="F46">
            <v>16741000</v>
          </cell>
          <cell r="G46">
            <v>16318878.530000001</v>
          </cell>
          <cell r="N46">
            <v>3013870</v>
          </cell>
          <cell r="O46">
            <v>540619.97</v>
          </cell>
        </row>
        <row r="49">
          <cell r="F49">
            <v>6807000</v>
          </cell>
          <cell r="G49">
            <v>7190509.2400000002</v>
          </cell>
        </row>
        <row r="50">
          <cell r="F50">
            <v>22246000</v>
          </cell>
          <cell r="G50">
            <v>23444216.024107147</v>
          </cell>
        </row>
        <row r="55">
          <cell r="F55">
            <v>26316000</v>
          </cell>
          <cell r="G55">
            <v>26316000</v>
          </cell>
        </row>
        <row r="56">
          <cell r="F56">
            <v>28204999.999999996</v>
          </cell>
          <cell r="G56">
            <v>34602856.979999997</v>
          </cell>
          <cell r="N56">
            <v>280247</v>
          </cell>
          <cell r="O56">
            <v>280247</v>
          </cell>
        </row>
        <row r="57">
          <cell r="F57">
            <v>3854000</v>
          </cell>
          <cell r="G57">
            <v>3897654.55</v>
          </cell>
        </row>
        <row r="58">
          <cell r="F58">
            <v>1581000</v>
          </cell>
          <cell r="G58">
            <v>1562043.7499999995</v>
          </cell>
        </row>
        <row r="59">
          <cell r="F59">
            <v>2982000</v>
          </cell>
          <cell r="G59">
            <v>4857839.6399999997</v>
          </cell>
        </row>
        <row r="62">
          <cell r="F62">
            <v>51769073.969999999</v>
          </cell>
          <cell r="G62">
            <v>23694338.199999999</v>
          </cell>
        </row>
        <row r="63">
          <cell r="F63">
            <v>11097383</v>
          </cell>
          <cell r="G63">
            <v>13305111.84</v>
          </cell>
        </row>
        <row r="64">
          <cell r="F64">
            <v>29541846</v>
          </cell>
          <cell r="G64">
            <v>16742113.710000001</v>
          </cell>
          <cell r="N64">
            <v>2384837</v>
          </cell>
          <cell r="O64">
            <v>236941.86</v>
          </cell>
        </row>
        <row r="65">
          <cell r="F65">
            <v>13969125</v>
          </cell>
          <cell r="G65">
            <v>15425763.24</v>
          </cell>
        </row>
        <row r="68">
          <cell r="F68">
            <v>28989000</v>
          </cell>
          <cell r="G68">
            <v>35592636.039999999</v>
          </cell>
        </row>
        <row r="69">
          <cell r="F69">
            <v>15603000</v>
          </cell>
          <cell r="G69">
            <v>16236984.57</v>
          </cell>
        </row>
        <row r="70">
          <cell r="F70">
            <v>33990000</v>
          </cell>
          <cell r="G70">
            <v>14028865.73</v>
          </cell>
        </row>
        <row r="71">
          <cell r="F71">
            <v>12499258</v>
          </cell>
          <cell r="G71">
            <v>6236707.9100000001</v>
          </cell>
        </row>
        <row r="72">
          <cell r="F72">
            <v>3838000</v>
          </cell>
          <cell r="G72">
            <v>3392081.27</v>
          </cell>
          <cell r="N72">
            <v>70480</v>
          </cell>
        </row>
        <row r="75">
          <cell r="F75">
            <v>481651000</v>
          </cell>
          <cell r="G75">
            <v>20694876.699999999</v>
          </cell>
        </row>
        <row r="76">
          <cell r="F76">
            <v>25217000</v>
          </cell>
          <cell r="G76">
            <v>29824066.420000002</v>
          </cell>
        </row>
        <row r="77">
          <cell r="F77">
            <v>1744000</v>
          </cell>
          <cell r="G77">
            <v>2062514.62</v>
          </cell>
        </row>
        <row r="78">
          <cell r="F78">
            <v>46182000</v>
          </cell>
          <cell r="G78">
            <v>21606875.449999999</v>
          </cell>
        </row>
        <row r="79">
          <cell r="F79">
            <v>6511000</v>
          </cell>
          <cell r="G79">
            <v>7115776.0700000003</v>
          </cell>
          <cell r="O79">
            <v>274928.87</v>
          </cell>
        </row>
        <row r="80">
          <cell r="F80">
            <v>13299000</v>
          </cell>
          <cell r="G80">
            <v>9247758.3300000001</v>
          </cell>
        </row>
        <row r="85">
          <cell r="F85">
            <v>46769000</v>
          </cell>
          <cell r="G85">
            <v>9453105.9700000007</v>
          </cell>
          <cell r="O85">
            <v>37410879.689999998</v>
          </cell>
        </row>
        <row r="86">
          <cell r="F86">
            <v>52871000.000000007</v>
          </cell>
          <cell r="G86">
            <v>26489566.18</v>
          </cell>
          <cell r="N86">
            <v>278343.83</v>
          </cell>
          <cell r="O86">
            <v>278343.83</v>
          </cell>
        </row>
        <row r="87">
          <cell r="F87">
            <v>25669000</v>
          </cell>
          <cell r="G87">
            <v>25721335.93</v>
          </cell>
          <cell r="N87">
            <v>1100966.0900000001</v>
          </cell>
          <cell r="O87">
            <v>970447.43</v>
          </cell>
        </row>
        <row r="88">
          <cell r="F88">
            <v>8831000</v>
          </cell>
          <cell r="G88">
            <v>4542873.4400000004</v>
          </cell>
        </row>
        <row r="89">
          <cell r="F89">
            <v>4405000</v>
          </cell>
          <cell r="G89">
            <v>4320491.4800000004</v>
          </cell>
        </row>
        <row r="92">
          <cell r="F92">
            <v>25836000</v>
          </cell>
          <cell r="G92">
            <v>46639749.57</v>
          </cell>
        </row>
        <row r="93">
          <cell r="F93">
            <v>58208000</v>
          </cell>
          <cell r="G93">
            <v>38100007.32</v>
          </cell>
        </row>
        <row r="94">
          <cell r="F94">
            <v>23996000</v>
          </cell>
          <cell r="G94">
            <v>23996060.109999999</v>
          </cell>
        </row>
        <row r="95">
          <cell r="F95">
            <v>9662000</v>
          </cell>
          <cell r="G95">
            <v>3692605.12</v>
          </cell>
        </row>
        <row r="96">
          <cell r="F96">
            <v>5585000</v>
          </cell>
          <cell r="G96">
            <v>4277568.5</v>
          </cell>
        </row>
        <row r="97">
          <cell r="F97">
            <v>2480000</v>
          </cell>
          <cell r="G97">
            <v>4416800.76</v>
          </cell>
        </row>
        <row r="98">
          <cell r="F98">
            <v>1979000</v>
          </cell>
          <cell r="G98">
            <v>3678775.23</v>
          </cell>
        </row>
        <row r="101">
          <cell r="F101">
            <v>41353349</v>
          </cell>
          <cell r="G101">
            <v>58968903.200000003</v>
          </cell>
        </row>
        <row r="102">
          <cell r="F102">
            <v>28631925</v>
          </cell>
          <cell r="G102">
            <v>19528174.309999999</v>
          </cell>
          <cell r="K102">
            <v>4975085.5999999996</v>
          </cell>
        </row>
        <row r="103">
          <cell r="F103">
            <v>1611000</v>
          </cell>
          <cell r="G103">
            <v>1572422.22</v>
          </cell>
        </row>
        <row r="108">
          <cell r="F108">
            <v>256114000</v>
          </cell>
          <cell r="G108">
            <v>29955281.57</v>
          </cell>
        </row>
        <row r="109">
          <cell r="F109">
            <v>18524000</v>
          </cell>
          <cell r="G109">
            <v>18610797.260000002</v>
          </cell>
        </row>
        <row r="110">
          <cell r="F110">
            <v>2581000</v>
          </cell>
          <cell r="G110">
            <v>1604295.58</v>
          </cell>
        </row>
        <row r="111">
          <cell r="F111">
            <v>1317000</v>
          </cell>
          <cell r="G111">
            <v>1337106.81</v>
          </cell>
        </row>
        <row r="112">
          <cell r="F112">
            <v>1527829</v>
          </cell>
          <cell r="G112">
            <v>1086604.95</v>
          </cell>
        </row>
        <row r="113">
          <cell r="F113">
            <v>2788000</v>
          </cell>
          <cell r="G113">
            <v>2890807.89</v>
          </cell>
        </row>
        <row r="114">
          <cell r="F114">
            <v>6121000</v>
          </cell>
          <cell r="G114">
            <v>6895098.4300000006</v>
          </cell>
        </row>
        <row r="115">
          <cell r="F115">
            <v>11559456</v>
          </cell>
          <cell r="G115">
            <v>9715291.1500000004</v>
          </cell>
        </row>
        <row r="118">
          <cell r="F118">
            <v>58920000</v>
          </cell>
          <cell r="G118">
            <v>46683327.799999997</v>
          </cell>
        </row>
        <row r="119">
          <cell r="F119">
            <v>21986000</v>
          </cell>
          <cell r="G119">
            <v>21985821.699999999</v>
          </cell>
          <cell r="N119">
            <v>129145</v>
          </cell>
        </row>
        <row r="120">
          <cell r="F120">
            <v>15815000</v>
          </cell>
          <cell r="G120">
            <v>12625922.35</v>
          </cell>
        </row>
        <row r="121">
          <cell r="F121">
            <v>15940000</v>
          </cell>
          <cell r="G121">
            <v>12777986.109999999</v>
          </cell>
        </row>
        <row r="124">
          <cell r="F124">
            <v>67563000</v>
          </cell>
          <cell r="G124">
            <v>68122552.099999994</v>
          </cell>
          <cell r="N124">
            <v>662213</v>
          </cell>
          <cell r="O124">
            <v>246929.82</v>
          </cell>
        </row>
        <row r="125">
          <cell r="F125">
            <v>68947000</v>
          </cell>
          <cell r="G125">
            <v>34783860.509999998</v>
          </cell>
          <cell r="N125">
            <v>494034</v>
          </cell>
        </row>
        <row r="126">
          <cell r="F126">
            <v>63713709</v>
          </cell>
          <cell r="G126">
            <v>24243000.75</v>
          </cell>
        </row>
        <row r="129">
          <cell r="F129">
            <v>263860000</v>
          </cell>
          <cell r="G129">
            <v>39648771.159999996</v>
          </cell>
        </row>
        <row r="130">
          <cell r="F130">
            <v>17722000</v>
          </cell>
          <cell r="G130">
            <v>16113657.710000001</v>
          </cell>
        </row>
        <row r="131">
          <cell r="F131">
            <v>2152000</v>
          </cell>
          <cell r="G131">
            <v>1950932.93</v>
          </cell>
        </row>
        <row r="134">
          <cell r="F134">
            <v>26018000</v>
          </cell>
          <cell r="G134">
            <v>24335385.52</v>
          </cell>
          <cell r="K134">
            <v>1681873.55</v>
          </cell>
        </row>
        <row r="135">
          <cell r="F135">
            <v>11784000</v>
          </cell>
          <cell r="G135">
            <v>6815579.5899999999</v>
          </cell>
        </row>
        <row r="136">
          <cell r="F136">
            <v>4855000</v>
          </cell>
          <cell r="G136">
            <v>5934987.8099999996</v>
          </cell>
        </row>
        <row r="140">
          <cell r="F140">
            <v>24784500</v>
          </cell>
          <cell r="G140">
            <v>25030719.739999998</v>
          </cell>
        </row>
        <row r="141">
          <cell r="F141">
            <v>24353000</v>
          </cell>
          <cell r="G141">
            <v>22196726.18</v>
          </cell>
          <cell r="N141">
            <v>75321</v>
          </cell>
          <cell r="O141">
            <v>75320.399999999994</v>
          </cell>
        </row>
      </sheetData>
      <sheetData sheetId="2">
        <row r="8">
          <cell r="F8">
            <v>265522380</v>
          </cell>
          <cell r="G8">
            <v>376258806.36000001</v>
          </cell>
          <cell r="N8">
            <v>367009</v>
          </cell>
          <cell r="O8">
            <v>51230.22</v>
          </cell>
        </row>
        <row r="13">
          <cell r="F13">
            <v>30853417</v>
          </cell>
          <cell r="G13">
            <v>52640820.049999997</v>
          </cell>
        </row>
        <row r="14">
          <cell r="F14">
            <v>18244970</v>
          </cell>
          <cell r="G14">
            <v>19692382.370000001</v>
          </cell>
        </row>
        <row r="15">
          <cell r="F15">
            <v>9145000</v>
          </cell>
          <cell r="G15">
            <v>10203420.299999999</v>
          </cell>
        </row>
        <row r="16">
          <cell r="F16">
            <v>2433167</v>
          </cell>
          <cell r="G16">
            <v>2453272.41</v>
          </cell>
        </row>
        <row r="17">
          <cell r="F17">
            <v>34545431.329999998</v>
          </cell>
          <cell r="G17">
            <v>37381148.909999996</v>
          </cell>
        </row>
        <row r="20">
          <cell r="F20">
            <v>40723000</v>
          </cell>
          <cell r="G20">
            <v>44434189.07</v>
          </cell>
        </row>
        <row r="21">
          <cell r="F21">
            <v>36214000</v>
          </cell>
          <cell r="G21">
            <v>39595754.380000003</v>
          </cell>
          <cell r="N21">
            <v>1186147</v>
          </cell>
        </row>
        <row r="24">
          <cell r="F24">
            <v>18131000</v>
          </cell>
          <cell r="G24">
            <v>18132005.899999999</v>
          </cell>
          <cell r="J24">
            <v>7889673</v>
          </cell>
          <cell r="K24">
            <v>7889673</v>
          </cell>
        </row>
        <row r="25">
          <cell r="F25">
            <v>6210235</v>
          </cell>
          <cell r="G25">
            <v>6222140.8900000006</v>
          </cell>
        </row>
        <row r="26">
          <cell r="F26">
            <v>3600000</v>
          </cell>
          <cell r="G26">
            <v>3615231.92</v>
          </cell>
          <cell r="N26">
            <v>3492705</v>
          </cell>
          <cell r="O26">
            <v>3491880.78</v>
          </cell>
        </row>
        <row r="29">
          <cell r="F29">
            <v>39565000</v>
          </cell>
          <cell r="G29">
            <v>64497783.149999999</v>
          </cell>
          <cell r="J29">
            <v>28752373</v>
          </cell>
          <cell r="K29">
            <v>28752373</v>
          </cell>
        </row>
        <row r="30">
          <cell r="F30">
            <v>87530951</v>
          </cell>
          <cell r="G30">
            <v>80943137.75</v>
          </cell>
        </row>
        <row r="31">
          <cell r="F31">
            <v>37142388.009999998</v>
          </cell>
          <cell r="G31">
            <v>47226785.950000003</v>
          </cell>
          <cell r="N31">
            <v>8975004.9900000002</v>
          </cell>
          <cell r="O31">
            <v>8975004.9900000002</v>
          </cell>
        </row>
        <row r="32">
          <cell r="F32">
            <v>4659000</v>
          </cell>
          <cell r="G32">
            <v>5210092.1100000003</v>
          </cell>
        </row>
        <row r="35">
          <cell r="F35">
            <v>15931000</v>
          </cell>
          <cell r="G35">
            <v>15951694.949999999</v>
          </cell>
          <cell r="O35">
            <v>204686.68</v>
          </cell>
        </row>
        <row r="36">
          <cell r="F36">
            <v>52330000</v>
          </cell>
          <cell r="G36">
            <v>52329773.530000001</v>
          </cell>
          <cell r="J36">
            <v>313000</v>
          </cell>
          <cell r="K36">
            <v>308325.28999999998</v>
          </cell>
          <cell r="N36">
            <v>231426</v>
          </cell>
        </row>
        <row r="37">
          <cell r="F37">
            <v>39303000</v>
          </cell>
          <cell r="G37">
            <v>39311491.189999998</v>
          </cell>
        </row>
        <row r="38">
          <cell r="F38">
            <v>57679074.549999997</v>
          </cell>
          <cell r="G38">
            <v>57672217.439999998</v>
          </cell>
        </row>
        <row r="39">
          <cell r="F39">
            <v>63704753</v>
          </cell>
          <cell r="G39">
            <v>63579262.460000008</v>
          </cell>
        </row>
        <row r="40">
          <cell r="F40">
            <v>18925000</v>
          </cell>
          <cell r="G40">
            <v>19318180.960000001</v>
          </cell>
          <cell r="N40">
            <v>6664638</v>
          </cell>
          <cell r="O40">
            <v>6595009.4000000004</v>
          </cell>
        </row>
        <row r="41">
          <cell r="F41">
            <v>40522000</v>
          </cell>
          <cell r="G41">
            <v>47292315.420000002</v>
          </cell>
          <cell r="N41">
            <v>1232583</v>
          </cell>
        </row>
        <row r="42">
          <cell r="F42">
            <v>27046000</v>
          </cell>
          <cell r="G42">
            <v>29120137.919999998</v>
          </cell>
          <cell r="N42">
            <v>896490</v>
          </cell>
          <cell r="O42">
            <v>5769635</v>
          </cell>
        </row>
        <row r="43">
          <cell r="F43">
            <v>33780000</v>
          </cell>
          <cell r="G43">
            <v>37156660.130000003</v>
          </cell>
        </row>
        <row r="44">
          <cell r="F44">
            <v>28298000</v>
          </cell>
          <cell r="G44">
            <v>28718314.760000002</v>
          </cell>
          <cell r="N44">
            <v>126072</v>
          </cell>
        </row>
        <row r="45">
          <cell r="F45">
            <v>42854000</v>
          </cell>
          <cell r="G45">
            <v>56778955.950000003</v>
          </cell>
          <cell r="K45">
            <v>300000</v>
          </cell>
          <cell r="N45">
            <v>1657396</v>
          </cell>
          <cell r="O45">
            <v>886721.24</v>
          </cell>
        </row>
        <row r="46">
          <cell r="F46">
            <v>17491000</v>
          </cell>
          <cell r="G46">
            <v>17966940.830000002</v>
          </cell>
          <cell r="N46">
            <v>359510</v>
          </cell>
          <cell r="O46">
            <v>2832759.62</v>
          </cell>
        </row>
        <row r="49">
          <cell r="F49">
            <v>14266000</v>
          </cell>
          <cell r="G49">
            <v>14634089.140000001</v>
          </cell>
          <cell r="J49">
            <v>2000000</v>
          </cell>
          <cell r="K49">
            <v>2000000</v>
          </cell>
        </row>
        <row r="50">
          <cell r="F50">
            <v>24862000</v>
          </cell>
          <cell r="G50">
            <v>22177621.560000002</v>
          </cell>
          <cell r="N50">
            <v>342102</v>
          </cell>
        </row>
        <row r="55">
          <cell r="F55">
            <v>28439000</v>
          </cell>
          <cell r="G55">
            <v>28439000</v>
          </cell>
        </row>
        <row r="56">
          <cell r="F56">
            <v>31492000</v>
          </cell>
          <cell r="G56">
            <v>35882523.25</v>
          </cell>
          <cell r="N56">
            <v>724450</v>
          </cell>
          <cell r="O56">
            <v>515979</v>
          </cell>
        </row>
        <row r="57">
          <cell r="F57">
            <v>9229076</v>
          </cell>
          <cell r="G57">
            <v>9241990.7400000002</v>
          </cell>
        </row>
        <row r="58">
          <cell r="F58">
            <v>3373000</v>
          </cell>
          <cell r="G58">
            <v>3504024.4200000009</v>
          </cell>
        </row>
        <row r="59">
          <cell r="F59">
            <v>7760000</v>
          </cell>
          <cell r="G59">
            <v>7780495.75</v>
          </cell>
        </row>
        <row r="62">
          <cell r="F62">
            <v>27272613.850000001</v>
          </cell>
          <cell r="G62">
            <v>55370529.100000001</v>
          </cell>
        </row>
        <row r="63">
          <cell r="F63">
            <v>10690383</v>
          </cell>
          <cell r="G63">
            <v>17556487.149999999</v>
          </cell>
        </row>
        <row r="64">
          <cell r="F64">
            <v>30261846</v>
          </cell>
          <cell r="G64">
            <v>49675031.579999998</v>
          </cell>
          <cell r="O64">
            <v>2331024.48</v>
          </cell>
        </row>
        <row r="65">
          <cell r="F65">
            <v>32582036</v>
          </cell>
          <cell r="G65">
            <v>33419510.120000001</v>
          </cell>
        </row>
        <row r="68">
          <cell r="F68">
            <v>43865000</v>
          </cell>
          <cell r="G68">
            <v>43959344.780000001</v>
          </cell>
          <cell r="J68">
            <v>14735074</v>
          </cell>
          <cell r="K68">
            <v>14735074</v>
          </cell>
        </row>
        <row r="69">
          <cell r="F69">
            <v>53810653</v>
          </cell>
          <cell r="G69">
            <v>53820098.759999998</v>
          </cell>
          <cell r="N69">
            <v>1070081</v>
          </cell>
          <cell r="O69">
            <v>325303.95</v>
          </cell>
        </row>
        <row r="70">
          <cell r="F70">
            <v>11734000</v>
          </cell>
          <cell r="G70">
            <v>25824809.969999999</v>
          </cell>
          <cell r="N70">
            <v>313698</v>
          </cell>
          <cell r="O70">
            <v>313697.59000000003</v>
          </cell>
        </row>
        <row r="71">
          <cell r="F71">
            <v>7053066</v>
          </cell>
          <cell r="G71">
            <v>21014318.460000001</v>
          </cell>
        </row>
        <row r="72">
          <cell r="F72">
            <v>5321947.5199999996</v>
          </cell>
          <cell r="G72">
            <v>5581843.54</v>
          </cell>
          <cell r="N72">
            <v>3419519.48</v>
          </cell>
          <cell r="O72">
            <v>3489998.69</v>
          </cell>
        </row>
        <row r="75">
          <cell r="F75">
            <v>366111000</v>
          </cell>
          <cell r="G75">
            <v>61997079.82</v>
          </cell>
        </row>
        <row r="76">
          <cell r="F76">
            <v>23828000</v>
          </cell>
          <cell r="G76">
            <v>29750821.280000001</v>
          </cell>
        </row>
        <row r="77">
          <cell r="F77">
            <v>10990000</v>
          </cell>
          <cell r="G77">
            <v>1577674.16</v>
          </cell>
        </row>
        <row r="78">
          <cell r="F78">
            <v>46910413</v>
          </cell>
          <cell r="G78">
            <v>57948311.649999999</v>
          </cell>
        </row>
        <row r="79">
          <cell r="F79">
            <v>7685000</v>
          </cell>
          <cell r="G79">
            <v>8458420.2100000009</v>
          </cell>
        </row>
        <row r="80">
          <cell r="F80">
            <v>14690000</v>
          </cell>
          <cell r="G80">
            <v>19729011.77</v>
          </cell>
        </row>
        <row r="85">
          <cell r="F85">
            <v>42024000</v>
          </cell>
          <cell r="G85">
            <v>30021688.370000001</v>
          </cell>
          <cell r="O85">
            <v>12008601.819999998</v>
          </cell>
        </row>
        <row r="86">
          <cell r="F86">
            <v>43549000</v>
          </cell>
          <cell r="G86">
            <v>46353893.490000002</v>
          </cell>
          <cell r="N86">
            <v>178426.3</v>
          </cell>
          <cell r="O86">
            <v>178426.3</v>
          </cell>
        </row>
        <row r="87">
          <cell r="F87">
            <v>26458000</v>
          </cell>
          <cell r="G87">
            <v>26522789.229999986</v>
          </cell>
          <cell r="O87">
            <v>1100966.0900000001</v>
          </cell>
        </row>
        <row r="88">
          <cell r="F88">
            <v>7595000</v>
          </cell>
          <cell r="G88">
            <v>15136759.247</v>
          </cell>
        </row>
        <row r="89">
          <cell r="F89">
            <v>4902000</v>
          </cell>
          <cell r="G89">
            <v>4750130.8899999997</v>
          </cell>
        </row>
        <row r="92">
          <cell r="F92">
            <v>27364000</v>
          </cell>
          <cell r="G92">
            <v>59863828.509999998</v>
          </cell>
        </row>
        <row r="93">
          <cell r="F93">
            <v>92606000</v>
          </cell>
          <cell r="G93">
            <v>50310643.719999999</v>
          </cell>
          <cell r="N93">
            <v>352051</v>
          </cell>
          <cell r="O93">
            <v>352050.77</v>
          </cell>
        </row>
        <row r="94">
          <cell r="F94">
            <v>25142000</v>
          </cell>
          <cell r="G94">
            <v>25142394.460000001</v>
          </cell>
          <cell r="N94">
            <v>1724690</v>
          </cell>
          <cell r="O94">
            <v>1723457.92</v>
          </cell>
        </row>
        <row r="95">
          <cell r="F95">
            <v>3118000</v>
          </cell>
          <cell r="G95">
            <v>16768454.380000001</v>
          </cell>
        </row>
        <row r="96">
          <cell r="F96">
            <v>4698000</v>
          </cell>
          <cell r="G96">
            <v>6038899</v>
          </cell>
        </row>
        <row r="97">
          <cell r="F97">
            <v>2480000</v>
          </cell>
          <cell r="G97">
            <v>2480000</v>
          </cell>
        </row>
        <row r="98">
          <cell r="F98">
            <v>2079000</v>
          </cell>
          <cell r="G98">
            <v>4480533.01</v>
          </cell>
        </row>
        <row r="101">
          <cell r="F101">
            <v>40039175</v>
          </cell>
          <cell r="G101">
            <v>39976158.07</v>
          </cell>
          <cell r="J101">
            <v>50000000</v>
          </cell>
          <cell r="K101">
            <v>50000000</v>
          </cell>
        </row>
        <row r="102">
          <cell r="F102">
            <v>37397924</v>
          </cell>
          <cell r="G102">
            <v>32572636.829999998</v>
          </cell>
          <cell r="K102">
            <v>14214013.060000001</v>
          </cell>
        </row>
        <row r="103">
          <cell r="F103">
            <v>4116402</v>
          </cell>
          <cell r="G103">
            <v>3679712.67</v>
          </cell>
        </row>
        <row r="108">
          <cell r="F108">
            <v>256468000</v>
          </cell>
          <cell r="G108">
            <v>48022195.200000003</v>
          </cell>
        </row>
        <row r="109">
          <cell r="F109">
            <v>19315000</v>
          </cell>
          <cell r="G109">
            <v>19351856.440000001</v>
          </cell>
        </row>
        <row r="110">
          <cell r="F110">
            <v>3670920</v>
          </cell>
          <cell r="G110">
            <v>5070595.5999999996</v>
          </cell>
        </row>
        <row r="111">
          <cell r="F111">
            <v>1375000</v>
          </cell>
          <cell r="G111">
            <v>1375816.23</v>
          </cell>
        </row>
        <row r="112">
          <cell r="F112">
            <v>1460751</v>
          </cell>
          <cell r="G112">
            <v>2164391.63</v>
          </cell>
        </row>
        <row r="113">
          <cell r="F113">
            <v>2897000</v>
          </cell>
          <cell r="G113">
            <v>3530049.35</v>
          </cell>
        </row>
        <row r="114">
          <cell r="F114">
            <v>6389000</v>
          </cell>
          <cell r="G114">
            <v>6403552.9500000002</v>
          </cell>
        </row>
        <row r="115">
          <cell r="F115">
            <v>6080856</v>
          </cell>
          <cell r="G115">
            <v>8216553.4699999997</v>
          </cell>
        </row>
        <row r="118">
          <cell r="F118">
            <v>53023000</v>
          </cell>
          <cell r="G118">
            <v>113974898.03</v>
          </cell>
          <cell r="J118">
            <v>0</v>
          </cell>
          <cell r="K118">
            <v>0</v>
          </cell>
          <cell r="N118">
            <v>0</v>
          </cell>
          <cell r="O118">
            <v>0</v>
          </cell>
        </row>
        <row r="119">
          <cell r="F119">
            <v>33479942.030000001</v>
          </cell>
          <cell r="G119">
            <v>33480124.739999998</v>
          </cell>
          <cell r="J119">
            <v>10500000</v>
          </cell>
          <cell r="K119">
            <v>10500000</v>
          </cell>
          <cell r="N119">
            <v>416960</v>
          </cell>
          <cell r="O119">
            <v>546101.97</v>
          </cell>
        </row>
        <row r="120">
          <cell r="F120">
            <v>16277000</v>
          </cell>
          <cell r="G120">
            <v>17024343.219999999</v>
          </cell>
          <cell r="J120">
            <v>0</v>
          </cell>
          <cell r="K120">
            <v>0</v>
          </cell>
          <cell r="N120">
            <v>0</v>
          </cell>
          <cell r="O120">
            <v>0</v>
          </cell>
        </row>
        <row r="121">
          <cell r="F121">
            <v>16382000</v>
          </cell>
          <cell r="G121">
            <v>21448003.969999999</v>
          </cell>
          <cell r="J121">
            <v>0</v>
          </cell>
          <cell r="K121">
            <v>0</v>
          </cell>
          <cell r="N121">
            <v>0</v>
          </cell>
          <cell r="O121">
            <v>0</v>
          </cell>
        </row>
        <row r="124">
          <cell r="F124">
            <v>34863000</v>
          </cell>
          <cell r="G124">
            <v>44929721.270000003</v>
          </cell>
          <cell r="J124">
            <v>5000000</v>
          </cell>
          <cell r="K124">
            <v>7114036.0899999999</v>
          </cell>
          <cell r="N124">
            <v>0</v>
          </cell>
          <cell r="O124">
            <v>415282.36</v>
          </cell>
        </row>
        <row r="125">
          <cell r="F125">
            <v>63865000</v>
          </cell>
          <cell r="G125">
            <v>100497941.86</v>
          </cell>
          <cell r="O125">
            <v>494033.95</v>
          </cell>
        </row>
        <row r="126">
          <cell r="F126">
            <v>73312057</v>
          </cell>
          <cell r="G126">
            <v>131741883.20999999</v>
          </cell>
        </row>
        <row r="129">
          <cell r="F129">
            <v>269060000</v>
          </cell>
          <cell r="G129">
            <v>30519264.010000002</v>
          </cell>
          <cell r="O129">
            <v>15623901.550000001</v>
          </cell>
        </row>
        <row r="130">
          <cell r="F130">
            <v>34490000</v>
          </cell>
          <cell r="G130">
            <v>28050469.579999998</v>
          </cell>
          <cell r="J130">
            <v>3500000</v>
          </cell>
          <cell r="N130">
            <v>2732803</v>
          </cell>
          <cell r="O130">
            <v>2732802.35</v>
          </cell>
        </row>
        <row r="131">
          <cell r="F131">
            <v>3727000</v>
          </cell>
          <cell r="G131">
            <v>3960337.09</v>
          </cell>
        </row>
        <row r="134">
          <cell r="F134">
            <v>43497400</v>
          </cell>
          <cell r="G134">
            <v>36056313.359999999</v>
          </cell>
          <cell r="K134">
            <v>7478590.1400000006</v>
          </cell>
        </row>
        <row r="135">
          <cell r="F135">
            <v>27207223</v>
          </cell>
          <cell r="G135">
            <v>27382681.18</v>
          </cell>
        </row>
        <row r="136">
          <cell r="F136">
            <v>5101000</v>
          </cell>
          <cell r="G136">
            <v>6763696.8799999999</v>
          </cell>
        </row>
        <row r="140">
          <cell r="F140">
            <v>36192253</v>
          </cell>
          <cell r="G140">
            <v>36236927.640000001</v>
          </cell>
        </row>
        <row r="141">
          <cell r="F141">
            <v>25683390</v>
          </cell>
          <cell r="G141">
            <v>30074586.16</v>
          </cell>
        </row>
      </sheetData>
      <sheetData sheetId="3">
        <row r="8">
          <cell r="F8">
            <v>759932767</v>
          </cell>
          <cell r="G8">
            <v>597936269.45000005</v>
          </cell>
          <cell r="N8">
            <v>861062</v>
          </cell>
          <cell r="O8">
            <v>671839</v>
          </cell>
        </row>
        <row r="13">
          <cell r="F13">
            <v>39442417</v>
          </cell>
          <cell r="G13">
            <v>38708210.530000001</v>
          </cell>
        </row>
        <row r="14">
          <cell r="F14">
            <v>18134470</v>
          </cell>
          <cell r="G14">
            <v>11329906.710000001</v>
          </cell>
        </row>
        <row r="15">
          <cell r="F15">
            <v>9145000</v>
          </cell>
          <cell r="G15">
            <v>9140784.7799999993</v>
          </cell>
        </row>
        <row r="16">
          <cell r="F16">
            <v>2597167</v>
          </cell>
          <cell r="G16">
            <v>2107630.7999999998</v>
          </cell>
        </row>
        <row r="17">
          <cell r="F17">
            <v>14828000</v>
          </cell>
          <cell r="G17">
            <v>14316866</v>
          </cell>
        </row>
        <row r="20">
          <cell r="F20">
            <v>144552000</v>
          </cell>
          <cell r="G20">
            <v>84054277.870000005</v>
          </cell>
        </row>
        <row r="21">
          <cell r="F21">
            <v>34567000</v>
          </cell>
          <cell r="G21">
            <v>34112915.229999997</v>
          </cell>
          <cell r="N21">
            <v>998680</v>
          </cell>
          <cell r="O21">
            <v>1160963.3999999999</v>
          </cell>
        </row>
        <row r="24">
          <cell r="F24">
            <v>23125000</v>
          </cell>
          <cell r="G24">
            <v>23125000</v>
          </cell>
          <cell r="J24">
            <v>50000000</v>
          </cell>
          <cell r="K24">
            <v>29528308.57</v>
          </cell>
        </row>
        <row r="25">
          <cell r="F25">
            <v>6563078</v>
          </cell>
          <cell r="G25">
            <v>6371781.1900000004</v>
          </cell>
        </row>
        <row r="26">
          <cell r="F26">
            <v>12125235</v>
          </cell>
          <cell r="G26">
            <v>6802197.9800000004</v>
          </cell>
          <cell r="N26">
            <v>14710000</v>
          </cell>
          <cell r="O26">
            <v>6434723.6500000004</v>
          </cell>
        </row>
        <row r="29">
          <cell r="F29">
            <v>31214740.060000002</v>
          </cell>
          <cell r="G29">
            <v>30419452.629999999</v>
          </cell>
          <cell r="N29">
            <v>8846259.9399999995</v>
          </cell>
          <cell r="O29">
            <v>8846259.9399999995</v>
          </cell>
        </row>
        <row r="30">
          <cell r="F30">
            <v>110718156</v>
          </cell>
          <cell r="G30">
            <v>40724697.399999999</v>
          </cell>
        </row>
        <row r="31">
          <cell r="F31">
            <v>66433869.150000006</v>
          </cell>
          <cell r="G31">
            <v>15521005.890000001</v>
          </cell>
          <cell r="N31">
            <v>3270337.97</v>
          </cell>
          <cell r="O31">
            <v>3270337.97</v>
          </cell>
        </row>
        <row r="32">
          <cell r="F32">
            <v>7282000</v>
          </cell>
          <cell r="G32">
            <v>7278083.9100000001</v>
          </cell>
        </row>
        <row r="35">
          <cell r="F35">
            <v>16879000</v>
          </cell>
          <cell r="G35">
            <v>16873423.120000001</v>
          </cell>
        </row>
        <row r="36">
          <cell r="F36">
            <v>55516000</v>
          </cell>
          <cell r="G36">
            <v>55514403.200000003</v>
          </cell>
          <cell r="O36">
            <v>180916.42</v>
          </cell>
        </row>
        <row r="37">
          <cell r="F37">
            <v>42022000</v>
          </cell>
          <cell r="G37">
            <v>41270771.030000001</v>
          </cell>
          <cell r="N37">
            <v>21912962</v>
          </cell>
          <cell r="O37">
            <v>19783901.699999999</v>
          </cell>
        </row>
        <row r="38">
          <cell r="F38">
            <v>56584033.840000004</v>
          </cell>
          <cell r="G38">
            <v>51502912.700000003</v>
          </cell>
          <cell r="N38">
            <v>217412</v>
          </cell>
          <cell r="O38">
            <v>217411.52</v>
          </cell>
        </row>
        <row r="39">
          <cell r="F39">
            <v>155539735</v>
          </cell>
          <cell r="G39">
            <v>129141962.84999999</v>
          </cell>
        </row>
        <row r="40">
          <cell r="F40">
            <v>20119000</v>
          </cell>
          <cell r="G40">
            <v>20113981.719999999</v>
          </cell>
          <cell r="N40">
            <v>6375742</v>
          </cell>
          <cell r="O40">
            <v>6352046.29</v>
          </cell>
        </row>
        <row r="41">
          <cell r="F41">
            <v>43284000</v>
          </cell>
          <cell r="G41">
            <v>26690057.899999999</v>
          </cell>
          <cell r="N41">
            <v>10737451</v>
          </cell>
          <cell r="O41">
            <v>11895166.85</v>
          </cell>
        </row>
        <row r="42">
          <cell r="F42">
            <v>28583000</v>
          </cell>
          <cell r="G42">
            <v>28581412.260000002</v>
          </cell>
          <cell r="O42">
            <v>667048.84</v>
          </cell>
        </row>
        <row r="43">
          <cell r="F43">
            <v>35014000</v>
          </cell>
          <cell r="G43">
            <v>24652357.09</v>
          </cell>
        </row>
        <row r="44">
          <cell r="F44">
            <v>29907000</v>
          </cell>
          <cell r="G44">
            <v>29346658.289999999</v>
          </cell>
          <cell r="N44">
            <v>1615345</v>
          </cell>
          <cell r="O44">
            <v>126071.62</v>
          </cell>
        </row>
        <row r="45">
          <cell r="F45">
            <v>45117000</v>
          </cell>
          <cell r="G45">
            <v>31620288.109999999</v>
          </cell>
          <cell r="N45">
            <v>1021067</v>
          </cell>
          <cell r="O45">
            <v>1540901.65</v>
          </cell>
        </row>
        <row r="46">
          <cell r="F46">
            <v>18616000</v>
          </cell>
          <cell r="G46">
            <v>18581156.950000003</v>
          </cell>
          <cell r="N46">
            <v>49214</v>
          </cell>
          <cell r="O46">
            <v>47103.06</v>
          </cell>
        </row>
        <row r="49">
          <cell r="F49">
            <v>12456000</v>
          </cell>
          <cell r="G49">
            <v>11671010.890000001</v>
          </cell>
        </row>
        <row r="50">
          <cell r="F50">
            <v>24370000</v>
          </cell>
          <cell r="G50">
            <v>23028417.18</v>
          </cell>
        </row>
        <row r="55">
          <cell r="F55">
            <v>44490000</v>
          </cell>
          <cell r="G55">
            <v>44490000</v>
          </cell>
        </row>
        <row r="56">
          <cell r="F56">
            <v>47746000</v>
          </cell>
          <cell r="G56">
            <v>47746000</v>
          </cell>
        </row>
        <row r="57">
          <cell r="F57">
            <v>22774778.210000001</v>
          </cell>
          <cell r="G57">
            <v>18552232.34</v>
          </cell>
        </row>
        <row r="58">
          <cell r="F58">
            <v>2251000</v>
          </cell>
          <cell r="G58">
            <v>1523443.8199999998</v>
          </cell>
          <cell r="N58">
            <v>2987000</v>
          </cell>
          <cell r="O58">
            <v>2345246.0700000003</v>
          </cell>
        </row>
        <row r="59">
          <cell r="F59">
            <v>3097000</v>
          </cell>
          <cell r="G59">
            <v>2987651.85</v>
          </cell>
        </row>
        <row r="62">
          <cell r="F62">
            <v>97806310</v>
          </cell>
          <cell r="G62">
            <v>75325303.519999996</v>
          </cell>
        </row>
        <row r="63">
          <cell r="F63">
            <v>13363495.5</v>
          </cell>
          <cell r="G63">
            <v>12203501.34</v>
          </cell>
          <cell r="N63">
            <v>279856</v>
          </cell>
        </row>
        <row r="64">
          <cell r="F64">
            <v>31761015</v>
          </cell>
          <cell r="G64">
            <v>18717705.260000002</v>
          </cell>
          <cell r="J64">
            <v>297000</v>
          </cell>
        </row>
        <row r="65">
          <cell r="F65">
            <v>49636794</v>
          </cell>
          <cell r="G65">
            <v>28917134.469999999</v>
          </cell>
        </row>
        <row r="68">
          <cell r="F68">
            <v>71762761</v>
          </cell>
          <cell r="G68">
            <v>71575701.590000004</v>
          </cell>
        </row>
        <row r="69">
          <cell r="F69">
            <v>29948267</v>
          </cell>
          <cell r="G69">
            <v>29332405.329999998</v>
          </cell>
          <cell r="N69">
            <v>1339857</v>
          </cell>
          <cell r="O69">
            <v>1339856.8400000001</v>
          </cell>
        </row>
        <row r="70">
          <cell r="F70">
            <v>39873846</v>
          </cell>
          <cell r="G70">
            <v>11726528.800000001</v>
          </cell>
          <cell r="N70">
            <v>296484</v>
          </cell>
          <cell r="O70">
            <v>296483.82</v>
          </cell>
        </row>
        <row r="71">
          <cell r="F71">
            <v>24580129</v>
          </cell>
          <cell r="G71">
            <v>5893052.5700000003</v>
          </cell>
        </row>
        <row r="72">
          <cell r="F72">
            <v>9330022</v>
          </cell>
          <cell r="G72">
            <v>3343706.57</v>
          </cell>
          <cell r="N72">
            <v>23250000</v>
          </cell>
        </row>
        <row r="75">
          <cell r="F75">
            <v>415370000</v>
          </cell>
          <cell r="G75">
            <v>39448853.07</v>
          </cell>
        </row>
        <row r="76">
          <cell r="F76">
            <v>57859000</v>
          </cell>
          <cell r="G76">
            <v>30365022.890000001</v>
          </cell>
        </row>
        <row r="77">
          <cell r="F77">
            <v>1979000</v>
          </cell>
          <cell r="G77">
            <v>1968893.02</v>
          </cell>
        </row>
        <row r="78">
          <cell r="F78">
            <v>75202000</v>
          </cell>
          <cell r="G78">
            <v>19192268.030000001</v>
          </cell>
        </row>
        <row r="79">
          <cell r="F79">
            <v>7950000</v>
          </cell>
          <cell r="G79">
            <v>7608275.9299999997</v>
          </cell>
          <cell r="N79">
            <v>250572</v>
          </cell>
          <cell r="O79">
            <v>250571.32</v>
          </cell>
        </row>
        <row r="80">
          <cell r="F80">
            <v>32545000</v>
          </cell>
          <cell r="G80">
            <v>8358159</v>
          </cell>
          <cell r="N80">
            <v>607025</v>
          </cell>
          <cell r="O80">
            <v>607023.94999999995</v>
          </cell>
        </row>
        <row r="85">
          <cell r="F85">
            <v>50397000</v>
          </cell>
          <cell r="G85">
            <v>28921612.18</v>
          </cell>
          <cell r="O85">
            <v>21475162.109999999</v>
          </cell>
        </row>
        <row r="86">
          <cell r="F86">
            <v>56803000</v>
          </cell>
          <cell r="G86">
            <v>24869982.32</v>
          </cell>
          <cell r="N86">
            <v>3224767.82</v>
          </cell>
          <cell r="O86">
            <v>3224767.82</v>
          </cell>
        </row>
        <row r="87">
          <cell r="F87">
            <v>29537000</v>
          </cell>
          <cell r="G87">
            <v>29513990.039999999</v>
          </cell>
        </row>
        <row r="88">
          <cell r="F88">
            <v>13099000</v>
          </cell>
          <cell r="G88">
            <v>4878202.3499999996</v>
          </cell>
        </row>
        <row r="89">
          <cell r="F89">
            <v>8775000</v>
          </cell>
          <cell r="G89">
            <v>3206515.42</v>
          </cell>
        </row>
        <row r="92">
          <cell r="F92">
            <v>83529000</v>
          </cell>
          <cell r="G92">
            <v>83510466.090000004</v>
          </cell>
        </row>
        <row r="93">
          <cell r="F93">
            <v>60515000</v>
          </cell>
          <cell r="G93">
            <v>47981010.969999999</v>
          </cell>
        </row>
        <row r="94">
          <cell r="F94">
            <v>26864000</v>
          </cell>
          <cell r="G94">
            <v>26863634.02</v>
          </cell>
        </row>
        <row r="95">
          <cell r="F95">
            <v>9992000</v>
          </cell>
          <cell r="G95">
            <v>1521396.52</v>
          </cell>
        </row>
        <row r="96">
          <cell r="F96">
            <v>4870000</v>
          </cell>
          <cell r="G96">
            <v>3459343.24</v>
          </cell>
        </row>
        <row r="97">
          <cell r="F97">
            <v>8805000</v>
          </cell>
          <cell r="G97">
            <v>867940.19</v>
          </cell>
        </row>
        <row r="98">
          <cell r="F98">
            <v>3537000</v>
          </cell>
          <cell r="G98">
            <v>3536156.27</v>
          </cell>
        </row>
        <row r="101">
          <cell r="F101">
            <v>39708175</v>
          </cell>
          <cell r="G101">
            <v>38714320.060000002</v>
          </cell>
          <cell r="J101">
            <v>19886233</v>
          </cell>
          <cell r="K101">
            <v>19886233</v>
          </cell>
        </row>
        <row r="102">
          <cell r="F102">
            <v>55751449</v>
          </cell>
          <cell r="G102">
            <v>48806861.219999999</v>
          </cell>
        </row>
        <row r="103">
          <cell r="F103">
            <v>2850281</v>
          </cell>
          <cell r="G103">
            <v>2313695.5</v>
          </cell>
        </row>
        <row r="108">
          <cell r="F108">
            <v>257000000</v>
          </cell>
          <cell r="G108">
            <v>28377813.949999999</v>
          </cell>
        </row>
        <row r="109">
          <cell r="F109">
            <v>26869000</v>
          </cell>
          <cell r="G109">
            <v>26633600.440000001</v>
          </cell>
        </row>
        <row r="110">
          <cell r="F110">
            <v>4893393</v>
          </cell>
          <cell r="G110">
            <v>4733820.0600000005</v>
          </cell>
        </row>
        <row r="111">
          <cell r="F111">
            <v>1462000</v>
          </cell>
          <cell r="G111">
            <v>1460139.83</v>
          </cell>
        </row>
        <row r="112">
          <cell r="F112">
            <v>1452861</v>
          </cell>
          <cell r="G112">
            <v>1238008.05</v>
          </cell>
        </row>
        <row r="113">
          <cell r="F113">
            <v>3063000</v>
          </cell>
          <cell r="G113">
            <v>3053138.22</v>
          </cell>
        </row>
        <row r="114">
          <cell r="F114">
            <v>6791000</v>
          </cell>
          <cell r="G114">
            <v>6774388.21</v>
          </cell>
        </row>
        <row r="115">
          <cell r="F115">
            <v>15668278</v>
          </cell>
          <cell r="G115">
            <v>12459270.949999999</v>
          </cell>
        </row>
        <row r="118">
          <cell r="F118">
            <v>61936000</v>
          </cell>
          <cell r="G118">
            <v>32959316.550000001</v>
          </cell>
        </row>
        <row r="119">
          <cell r="F119">
            <v>21986000</v>
          </cell>
          <cell r="G119">
            <v>21984179.870000001</v>
          </cell>
        </row>
        <row r="120">
          <cell r="F120">
            <v>18075000</v>
          </cell>
          <cell r="G120">
            <v>17375386.48</v>
          </cell>
        </row>
        <row r="121">
          <cell r="F121">
            <v>24317000</v>
          </cell>
          <cell r="G121">
            <v>19898055.469999999</v>
          </cell>
        </row>
        <row r="124">
          <cell r="F124">
            <v>87862000</v>
          </cell>
          <cell r="G124">
            <v>53120683.280000001</v>
          </cell>
        </row>
        <row r="125">
          <cell r="F125">
            <v>70591000</v>
          </cell>
          <cell r="G125">
            <v>43416262.079999998</v>
          </cell>
          <cell r="N125">
            <v>149320</v>
          </cell>
          <cell r="O125">
            <v>149319.21</v>
          </cell>
        </row>
        <row r="126">
          <cell r="F126">
            <v>66807334</v>
          </cell>
          <cell r="G126">
            <v>20638942.699999999</v>
          </cell>
        </row>
        <row r="129">
          <cell r="F129">
            <v>267860000</v>
          </cell>
          <cell r="G129">
            <v>30993839.27</v>
          </cell>
        </row>
        <row r="130">
          <cell r="F130">
            <v>82550232</v>
          </cell>
          <cell r="G130">
            <v>20320876.449999999</v>
          </cell>
          <cell r="N130">
            <v>799830</v>
          </cell>
          <cell r="O130">
            <v>66892</v>
          </cell>
        </row>
        <row r="131">
          <cell r="F131">
            <v>3531000</v>
          </cell>
          <cell r="G131">
            <v>2988137.81</v>
          </cell>
        </row>
        <row r="134">
          <cell r="F134">
            <v>30623000</v>
          </cell>
          <cell r="G134">
            <v>24222506.469999999</v>
          </cell>
          <cell r="K134">
            <v>6399665.75</v>
          </cell>
        </row>
        <row r="135">
          <cell r="F135">
            <v>23107707</v>
          </cell>
          <cell r="G135">
            <v>13731577.779999999</v>
          </cell>
        </row>
        <row r="136">
          <cell r="F136">
            <v>15348000</v>
          </cell>
          <cell r="G136">
            <v>5452475.2199999997</v>
          </cell>
        </row>
        <row r="140">
          <cell r="F140">
            <v>47230875</v>
          </cell>
          <cell r="G140">
            <v>46992259.310000002</v>
          </cell>
        </row>
        <row r="141">
          <cell r="F141">
            <v>27420000</v>
          </cell>
          <cell r="G141">
            <v>18839305.32</v>
          </cell>
        </row>
      </sheetData>
      <sheetData sheetId="4">
        <row r="8">
          <cell r="F8">
            <v>1260905497</v>
          </cell>
          <cell r="G8">
            <v>582069557.23999989</v>
          </cell>
          <cell r="N8">
            <v>2736311</v>
          </cell>
          <cell r="O8">
            <v>974957.29</v>
          </cell>
        </row>
        <row r="13">
          <cell r="F13">
            <v>41002417</v>
          </cell>
          <cell r="G13">
            <v>38443213.219999999</v>
          </cell>
        </row>
        <row r="14">
          <cell r="F14">
            <v>15940522</v>
          </cell>
          <cell r="G14">
            <v>16984767.379999999</v>
          </cell>
        </row>
        <row r="15">
          <cell r="F15">
            <v>30232938</v>
          </cell>
          <cell r="G15">
            <v>16265690.41</v>
          </cell>
        </row>
        <row r="16">
          <cell r="F16">
            <v>4174259.1</v>
          </cell>
          <cell r="G16">
            <v>3995496.69</v>
          </cell>
        </row>
        <row r="17">
          <cell r="F17">
            <v>34190273.489999995</v>
          </cell>
          <cell r="G17">
            <v>34701296.829999998</v>
          </cell>
          <cell r="J17">
            <v>1600000</v>
          </cell>
          <cell r="K17">
            <v>1600000</v>
          </cell>
        </row>
        <row r="20">
          <cell r="F20">
            <v>75358000</v>
          </cell>
          <cell r="G20">
            <v>68871353.099999994</v>
          </cell>
        </row>
        <row r="21">
          <cell r="F21">
            <v>40567000</v>
          </cell>
          <cell r="G21">
            <v>36141917.170000002</v>
          </cell>
          <cell r="N21">
            <v>874694</v>
          </cell>
          <cell r="O21">
            <v>998679.21</v>
          </cell>
        </row>
        <row r="24">
          <cell r="F24">
            <v>27119000</v>
          </cell>
          <cell r="G24">
            <v>27119000</v>
          </cell>
          <cell r="K24">
            <v>14409246.6</v>
          </cell>
        </row>
        <row r="25">
          <cell r="F25">
            <v>9889267</v>
          </cell>
          <cell r="G25">
            <v>8019080.3300000001</v>
          </cell>
          <cell r="J25">
            <v>1006370</v>
          </cell>
          <cell r="K25">
            <v>1006370</v>
          </cell>
        </row>
        <row r="26">
          <cell r="F26">
            <v>8492960</v>
          </cell>
          <cell r="G26">
            <v>10786608.67</v>
          </cell>
          <cell r="N26">
            <v>674640</v>
          </cell>
          <cell r="O26">
            <v>8074945.25</v>
          </cell>
        </row>
        <row r="29">
          <cell r="F29">
            <v>18517746.520000003</v>
          </cell>
          <cell r="G29">
            <v>7212011.6099999994</v>
          </cell>
          <cell r="J29">
            <v>87063133</v>
          </cell>
          <cell r="K29">
            <v>55855873.280000001</v>
          </cell>
          <cell r="N29">
            <v>22920253.479999997</v>
          </cell>
          <cell r="O29">
            <v>22920253.479999997</v>
          </cell>
        </row>
        <row r="30">
          <cell r="F30">
            <v>126991608</v>
          </cell>
          <cell r="G30">
            <v>53305876.340000004</v>
          </cell>
        </row>
        <row r="31">
          <cell r="F31">
            <v>23565714.57</v>
          </cell>
          <cell r="G31">
            <v>43091186.759999998</v>
          </cell>
          <cell r="N31">
            <v>7522285.4299999997</v>
          </cell>
          <cell r="O31">
            <v>7522285.4299999997</v>
          </cell>
        </row>
        <row r="32">
          <cell r="F32">
            <v>10765000</v>
          </cell>
          <cell r="G32">
            <v>10575464.34</v>
          </cell>
        </row>
        <row r="35">
          <cell r="F35">
            <v>19531000</v>
          </cell>
          <cell r="G35">
            <v>19534499.77</v>
          </cell>
          <cell r="N35">
            <v>426137</v>
          </cell>
        </row>
        <row r="36">
          <cell r="F36">
            <v>64540000</v>
          </cell>
          <cell r="G36">
            <v>64541277.649999999</v>
          </cell>
          <cell r="J36">
            <v>300000</v>
          </cell>
          <cell r="K36">
            <v>300000</v>
          </cell>
        </row>
        <row r="37">
          <cell r="F37">
            <v>50046500</v>
          </cell>
          <cell r="G37">
            <v>50657039.649999999</v>
          </cell>
          <cell r="N37">
            <v>3674218</v>
          </cell>
          <cell r="O37">
            <v>5275180.2300000004</v>
          </cell>
        </row>
        <row r="38">
          <cell r="F38">
            <v>68935630.739999995</v>
          </cell>
          <cell r="G38">
            <v>68884833.650000006</v>
          </cell>
          <cell r="N38">
            <v>64098</v>
          </cell>
          <cell r="O38">
            <v>63997.8</v>
          </cell>
        </row>
        <row r="39">
          <cell r="F39">
            <v>78576843</v>
          </cell>
          <cell r="G39">
            <v>100874638.48</v>
          </cell>
        </row>
        <row r="40">
          <cell r="F40">
            <v>23603500</v>
          </cell>
          <cell r="G40">
            <v>23608045.57</v>
          </cell>
          <cell r="N40">
            <v>77651.83</v>
          </cell>
          <cell r="O40">
            <v>77217.48</v>
          </cell>
        </row>
        <row r="41">
          <cell r="F41">
            <v>50659500</v>
          </cell>
          <cell r="G41">
            <v>51756580.990000002</v>
          </cell>
          <cell r="N41">
            <v>1108799</v>
          </cell>
          <cell r="O41">
            <v>67168.800000000003</v>
          </cell>
        </row>
        <row r="42">
          <cell r="F42">
            <v>53506191</v>
          </cell>
          <cell r="G42">
            <v>44325796.799999997</v>
          </cell>
        </row>
        <row r="43">
          <cell r="F43">
            <v>38470000</v>
          </cell>
          <cell r="G43">
            <v>47728772.600000001</v>
          </cell>
        </row>
        <row r="44">
          <cell r="F44">
            <v>87479443</v>
          </cell>
          <cell r="G44">
            <v>57683582.640000001</v>
          </cell>
          <cell r="N44">
            <v>1192244</v>
          </cell>
          <cell r="O44">
            <v>1758444.98</v>
          </cell>
        </row>
        <row r="45">
          <cell r="F45">
            <v>66591700</v>
          </cell>
          <cell r="G45">
            <v>61233983.799999997</v>
          </cell>
          <cell r="N45">
            <v>330850</v>
          </cell>
          <cell r="O45">
            <v>186674.14</v>
          </cell>
        </row>
        <row r="46">
          <cell r="F46">
            <v>28839229</v>
          </cell>
          <cell r="G46">
            <v>28785780.810000002</v>
          </cell>
        </row>
        <row r="49">
          <cell r="F49">
            <v>14032000</v>
          </cell>
          <cell r="G49">
            <v>14816478.85</v>
          </cell>
          <cell r="N49">
            <v>24910000</v>
          </cell>
          <cell r="O49">
            <v>24910000</v>
          </cell>
        </row>
        <row r="50">
          <cell r="F50">
            <v>29332000</v>
          </cell>
          <cell r="G50">
            <v>15476016.550000001</v>
          </cell>
        </row>
        <row r="55">
          <cell r="F55">
            <v>42958000</v>
          </cell>
          <cell r="G55">
            <v>23222300.170000002</v>
          </cell>
        </row>
        <row r="56">
          <cell r="F56">
            <v>40345000</v>
          </cell>
          <cell r="G56">
            <v>40344546.789999999</v>
          </cell>
          <cell r="N56">
            <v>303455</v>
          </cell>
          <cell r="O56">
            <v>303455</v>
          </cell>
        </row>
        <row r="57">
          <cell r="F57">
            <v>8390804</v>
          </cell>
          <cell r="G57">
            <v>9439625.3399999999</v>
          </cell>
          <cell r="N57">
            <v>247647</v>
          </cell>
          <cell r="O57">
            <v>247647</v>
          </cell>
        </row>
        <row r="58">
          <cell r="F58">
            <v>2362000</v>
          </cell>
          <cell r="G58">
            <v>3549499.89</v>
          </cell>
        </row>
        <row r="59">
          <cell r="F59">
            <v>14713445</v>
          </cell>
          <cell r="G59">
            <v>4405387.96</v>
          </cell>
        </row>
        <row r="62">
          <cell r="F62">
            <v>47693059</v>
          </cell>
          <cell r="G62">
            <v>53781737.390000001</v>
          </cell>
        </row>
        <row r="63">
          <cell r="F63">
            <v>44964247</v>
          </cell>
          <cell r="G63">
            <v>19433296.079999998</v>
          </cell>
          <cell r="J63">
            <v>750000</v>
          </cell>
        </row>
        <row r="64">
          <cell r="F64">
            <v>34702430</v>
          </cell>
          <cell r="G64">
            <v>39820332.840000004</v>
          </cell>
        </row>
        <row r="65">
          <cell r="F65">
            <v>48256793</v>
          </cell>
          <cell r="G65">
            <v>33394721.5</v>
          </cell>
        </row>
        <row r="68">
          <cell r="F68">
            <v>38682536</v>
          </cell>
          <cell r="G68">
            <v>38853146.18</v>
          </cell>
        </row>
        <row r="69">
          <cell r="F69">
            <v>41061974</v>
          </cell>
          <cell r="G69">
            <v>39774173.200000003</v>
          </cell>
          <cell r="N69">
            <v>147374</v>
          </cell>
          <cell r="O69">
            <v>147373.5</v>
          </cell>
        </row>
        <row r="70">
          <cell r="F70">
            <v>28620926</v>
          </cell>
          <cell r="G70">
            <v>23438598.539999999</v>
          </cell>
        </row>
        <row r="71">
          <cell r="F71">
            <v>8188947</v>
          </cell>
          <cell r="G71">
            <v>8049855.6200000001</v>
          </cell>
        </row>
        <row r="72">
          <cell r="F72">
            <v>5166969</v>
          </cell>
          <cell r="G72">
            <v>4747720.78</v>
          </cell>
          <cell r="O72">
            <v>6684510.54</v>
          </cell>
        </row>
        <row r="75">
          <cell r="F75">
            <v>310044000</v>
          </cell>
          <cell r="G75">
            <v>59893033.719999999</v>
          </cell>
        </row>
        <row r="76">
          <cell r="F76">
            <v>35643000</v>
          </cell>
          <cell r="G76">
            <v>31043641.190000001</v>
          </cell>
        </row>
        <row r="77">
          <cell r="F77">
            <v>2358000</v>
          </cell>
          <cell r="G77">
            <v>2077288.88</v>
          </cell>
        </row>
        <row r="78">
          <cell r="F78">
            <v>22526000</v>
          </cell>
          <cell r="G78">
            <v>22900160.719999999</v>
          </cell>
        </row>
        <row r="79">
          <cell r="F79">
            <v>15390000</v>
          </cell>
          <cell r="G79">
            <v>8362772.5300000003</v>
          </cell>
        </row>
        <row r="80">
          <cell r="F80">
            <v>16954000</v>
          </cell>
          <cell r="G80">
            <v>11944236.82</v>
          </cell>
          <cell r="N80">
            <v>898910</v>
          </cell>
          <cell r="O80">
            <v>898909.27</v>
          </cell>
        </row>
        <row r="85">
          <cell r="F85">
            <v>55025000</v>
          </cell>
          <cell r="G85">
            <v>18386588.93</v>
          </cell>
          <cell r="J85">
            <v>50000000</v>
          </cell>
          <cell r="K85">
            <v>50000000</v>
          </cell>
          <cell r="O85">
            <v>36637925.719999999</v>
          </cell>
        </row>
        <row r="86">
          <cell r="F86">
            <v>56120000</v>
          </cell>
          <cell r="G86">
            <v>48093149.560000002</v>
          </cell>
          <cell r="N86">
            <v>356814.59</v>
          </cell>
        </row>
        <row r="87">
          <cell r="F87">
            <v>46471641.630000003</v>
          </cell>
          <cell r="G87">
            <v>46488402.209999986</v>
          </cell>
        </row>
        <row r="88">
          <cell r="F88">
            <v>12723000</v>
          </cell>
          <cell r="G88">
            <v>9889427.8900000006</v>
          </cell>
        </row>
        <row r="89">
          <cell r="F89">
            <v>4876000</v>
          </cell>
          <cell r="G89">
            <v>3410636.34</v>
          </cell>
        </row>
        <row r="92">
          <cell r="F92">
            <v>98028000</v>
          </cell>
          <cell r="G92">
            <v>86847971.840000004</v>
          </cell>
        </row>
        <row r="93">
          <cell r="F93">
            <v>67368000</v>
          </cell>
          <cell r="G93">
            <v>36340726.009999998</v>
          </cell>
        </row>
        <row r="94">
          <cell r="F94">
            <v>32237000</v>
          </cell>
          <cell r="G94">
            <v>32237094.77</v>
          </cell>
        </row>
        <row r="95">
          <cell r="F95">
            <v>3968000</v>
          </cell>
          <cell r="G95">
            <v>5996491.8099999996</v>
          </cell>
        </row>
        <row r="96">
          <cell r="F96">
            <v>5247000</v>
          </cell>
          <cell r="G96">
            <v>5922172.1500000004</v>
          </cell>
        </row>
        <row r="97">
          <cell r="F97">
            <v>3546000</v>
          </cell>
          <cell r="G97">
            <v>2661199.69</v>
          </cell>
        </row>
        <row r="98">
          <cell r="F98">
            <v>2893000</v>
          </cell>
          <cell r="G98">
            <v>2876972.51</v>
          </cell>
        </row>
        <row r="101">
          <cell r="F101">
            <v>42726727</v>
          </cell>
          <cell r="G101">
            <v>43720581.939999998</v>
          </cell>
          <cell r="J101">
            <v>50000000</v>
          </cell>
          <cell r="K101">
            <v>29665571.34</v>
          </cell>
        </row>
        <row r="102">
          <cell r="F102">
            <v>36528362</v>
          </cell>
          <cell r="G102">
            <v>35219906.030000001</v>
          </cell>
        </row>
        <row r="103">
          <cell r="F103">
            <v>3396658</v>
          </cell>
          <cell r="G103">
            <v>3294140.0900000003</v>
          </cell>
          <cell r="N103">
            <v>2540109</v>
          </cell>
          <cell r="O103">
            <v>2126229.86</v>
          </cell>
        </row>
        <row r="108">
          <cell r="F108">
            <v>258430000</v>
          </cell>
          <cell r="G108">
            <v>45560627.32</v>
          </cell>
        </row>
        <row r="109">
          <cell r="F109">
            <v>24803000</v>
          </cell>
          <cell r="G109">
            <v>25020376.02</v>
          </cell>
        </row>
        <row r="110">
          <cell r="F110">
            <v>3629957</v>
          </cell>
          <cell r="G110">
            <v>3354743.5300000003</v>
          </cell>
        </row>
        <row r="111">
          <cell r="F111">
            <v>1784056</v>
          </cell>
          <cell r="G111">
            <v>1784815.1</v>
          </cell>
        </row>
        <row r="112">
          <cell r="F112">
            <v>1716974</v>
          </cell>
          <cell r="G112">
            <v>1371331.9</v>
          </cell>
        </row>
        <row r="113">
          <cell r="F113">
            <v>3521000</v>
          </cell>
          <cell r="G113">
            <v>3528597.45</v>
          </cell>
        </row>
        <row r="114">
          <cell r="F114">
            <v>13409503</v>
          </cell>
          <cell r="G114">
            <v>13419146.910000004</v>
          </cell>
        </row>
        <row r="115">
          <cell r="F115">
            <v>19078497</v>
          </cell>
          <cell r="G115">
            <v>6723204.4000000004</v>
          </cell>
        </row>
        <row r="118">
          <cell r="F118">
            <v>62218000</v>
          </cell>
          <cell r="G118">
            <v>47696917.480000004</v>
          </cell>
          <cell r="N118">
            <v>0</v>
          </cell>
          <cell r="O118">
            <v>0</v>
          </cell>
        </row>
        <row r="119">
          <cell r="F119">
            <v>142440000</v>
          </cell>
          <cell r="G119">
            <v>126199252.45</v>
          </cell>
          <cell r="N119">
            <v>697962</v>
          </cell>
          <cell r="O119">
            <v>351225.8</v>
          </cell>
        </row>
        <row r="120">
          <cell r="F120">
            <v>21945000</v>
          </cell>
          <cell r="G120">
            <v>19499275.66</v>
          </cell>
          <cell r="N120">
            <v>0</v>
          </cell>
          <cell r="O120">
            <v>0</v>
          </cell>
        </row>
        <row r="121">
          <cell r="F121">
            <v>17793000</v>
          </cell>
          <cell r="G121">
            <v>19257317.800000001</v>
          </cell>
          <cell r="J121">
            <v>300000</v>
          </cell>
          <cell r="N121">
            <v>0</v>
          </cell>
          <cell r="O121">
            <v>0</v>
          </cell>
        </row>
        <row r="124">
          <cell r="F124">
            <v>89768000</v>
          </cell>
          <cell r="G124">
            <v>58740303.089999996</v>
          </cell>
          <cell r="N124">
            <v>46351</v>
          </cell>
          <cell r="O124">
            <v>46350.75</v>
          </cell>
        </row>
        <row r="125">
          <cell r="F125">
            <v>48662000</v>
          </cell>
          <cell r="G125">
            <v>64027863.979999997</v>
          </cell>
          <cell r="N125">
            <v>1380795</v>
          </cell>
          <cell r="O125">
            <v>1380794.74</v>
          </cell>
        </row>
        <row r="126">
          <cell r="F126">
            <v>49370270</v>
          </cell>
          <cell r="G126">
            <v>31116671.32</v>
          </cell>
        </row>
        <row r="129">
          <cell r="F129">
            <v>257880000</v>
          </cell>
          <cell r="G129">
            <v>41159637.810000002</v>
          </cell>
        </row>
        <row r="130">
          <cell r="F130">
            <v>28737298</v>
          </cell>
          <cell r="G130">
            <v>30879121.510000002</v>
          </cell>
          <cell r="J130">
            <v>1100000</v>
          </cell>
          <cell r="O130">
            <v>732938</v>
          </cell>
        </row>
        <row r="131">
          <cell r="F131">
            <v>3691000</v>
          </cell>
          <cell r="G131">
            <v>3437938.68</v>
          </cell>
        </row>
        <row r="134">
          <cell r="F134">
            <v>60560000</v>
          </cell>
          <cell r="G134">
            <v>58043086.25999999</v>
          </cell>
          <cell r="K134">
            <v>2517238.63</v>
          </cell>
        </row>
        <row r="135">
          <cell r="F135">
            <v>32239491</v>
          </cell>
          <cell r="G135">
            <v>35167647.25</v>
          </cell>
        </row>
        <row r="136">
          <cell r="F136">
            <v>6309000</v>
          </cell>
          <cell r="G136">
            <v>7452522.04</v>
          </cell>
        </row>
        <row r="140">
          <cell r="F140">
            <v>33692400</v>
          </cell>
          <cell r="G140">
            <v>33928033.969999999</v>
          </cell>
        </row>
        <row r="141">
          <cell r="F141">
            <v>28687000</v>
          </cell>
          <cell r="G141">
            <v>24836162.699999999</v>
          </cell>
        </row>
      </sheetData>
      <sheetData sheetId="5">
        <row r="8">
          <cell r="F8">
            <v>934537781.98000002</v>
          </cell>
          <cell r="G8">
            <v>1678894388.3</v>
          </cell>
          <cell r="N8">
            <v>2615738</v>
          </cell>
          <cell r="O8">
            <v>3597385</v>
          </cell>
        </row>
        <row r="13">
          <cell r="F13">
            <v>39169417</v>
          </cell>
          <cell r="G13">
            <v>42462792.68</v>
          </cell>
          <cell r="J13">
            <v>17203851</v>
          </cell>
          <cell r="K13">
            <v>17203851</v>
          </cell>
        </row>
        <row r="14">
          <cell r="F14">
            <v>12945530</v>
          </cell>
          <cell r="G14">
            <v>19870082.449999999</v>
          </cell>
          <cell r="J14">
            <v>7989664</v>
          </cell>
          <cell r="K14">
            <v>7989664</v>
          </cell>
        </row>
        <row r="15">
          <cell r="F15">
            <v>12920491</v>
          </cell>
          <cell r="G15">
            <v>12787275.289999999</v>
          </cell>
          <cell r="J15">
            <v>6359450</v>
          </cell>
          <cell r="K15">
            <v>6359450</v>
          </cell>
        </row>
        <row r="16">
          <cell r="F16">
            <v>8624021.9399999995</v>
          </cell>
          <cell r="G16">
            <v>9276170.1199999992</v>
          </cell>
          <cell r="J16">
            <v>1232494</v>
          </cell>
          <cell r="K16">
            <v>1232494</v>
          </cell>
        </row>
        <row r="17">
          <cell r="F17">
            <v>14828000</v>
          </cell>
          <cell r="G17">
            <v>14802085.809999999</v>
          </cell>
          <cell r="J17">
            <v>7870683</v>
          </cell>
          <cell r="K17">
            <v>7870683</v>
          </cell>
        </row>
        <row r="20">
          <cell r="F20">
            <v>56674000</v>
          </cell>
          <cell r="G20">
            <v>112170222.09</v>
          </cell>
          <cell r="J20">
            <v>5498459</v>
          </cell>
          <cell r="K20">
            <v>3770834.72</v>
          </cell>
        </row>
        <row r="21">
          <cell r="F21">
            <v>34566000</v>
          </cell>
          <cell r="G21">
            <v>32894630.629999999</v>
          </cell>
          <cell r="J21">
            <v>12901996</v>
          </cell>
          <cell r="K21">
            <v>12349816.5</v>
          </cell>
          <cell r="N21">
            <v>1092221</v>
          </cell>
          <cell r="O21">
            <v>1111302.97</v>
          </cell>
        </row>
        <row r="24">
          <cell r="F24">
            <v>96324000</v>
          </cell>
          <cell r="G24">
            <v>102383901.77</v>
          </cell>
          <cell r="J24">
            <v>3707716</v>
          </cell>
          <cell r="K24">
            <v>3707716</v>
          </cell>
        </row>
        <row r="25">
          <cell r="F25">
            <v>12139580</v>
          </cell>
          <cell r="G25">
            <v>14200003.82</v>
          </cell>
          <cell r="J25">
            <v>2973731</v>
          </cell>
          <cell r="K25">
            <v>2973731</v>
          </cell>
        </row>
        <row r="26">
          <cell r="F26">
            <v>12992595</v>
          </cell>
          <cell r="G26">
            <v>15957530.35</v>
          </cell>
          <cell r="J26">
            <v>3542076</v>
          </cell>
          <cell r="K26">
            <v>3542076</v>
          </cell>
          <cell r="N26">
            <v>1164236</v>
          </cell>
          <cell r="O26">
            <v>2040031.32</v>
          </cell>
        </row>
        <row r="29">
          <cell r="F29">
            <v>33679899.509999998</v>
          </cell>
          <cell r="G29">
            <v>36924968.799999997</v>
          </cell>
          <cell r="J29">
            <v>54508495</v>
          </cell>
          <cell r="K29">
            <v>85546615.570000008</v>
          </cell>
          <cell r="N29">
            <v>5553100.4900000002</v>
          </cell>
          <cell r="O29">
            <v>5553100.4900000002</v>
          </cell>
        </row>
        <row r="30">
          <cell r="F30">
            <v>61278011</v>
          </cell>
          <cell r="G30">
            <v>84793838.959999993</v>
          </cell>
          <cell r="J30">
            <v>14513580</v>
          </cell>
          <cell r="K30">
            <v>14513580</v>
          </cell>
        </row>
        <row r="31">
          <cell r="F31">
            <v>68261588.520000011</v>
          </cell>
          <cell r="G31">
            <v>56700003.229999997</v>
          </cell>
          <cell r="J31">
            <v>9484680</v>
          </cell>
          <cell r="K31">
            <v>9484680</v>
          </cell>
          <cell r="N31">
            <v>3638060.02</v>
          </cell>
          <cell r="O31">
            <v>3638060.02</v>
          </cell>
        </row>
        <row r="32">
          <cell r="F32">
            <v>13715000</v>
          </cell>
          <cell r="G32">
            <v>8323500.1699999999</v>
          </cell>
          <cell r="J32">
            <v>1888514</v>
          </cell>
          <cell r="K32">
            <v>1888514</v>
          </cell>
        </row>
        <row r="35">
          <cell r="F35">
            <v>15298000</v>
          </cell>
          <cell r="G35">
            <v>15298352.309999999</v>
          </cell>
          <cell r="J35">
            <v>10683768</v>
          </cell>
          <cell r="K35">
            <v>10683768</v>
          </cell>
          <cell r="N35">
            <v>3241090</v>
          </cell>
          <cell r="O35">
            <v>3549049.89</v>
          </cell>
        </row>
        <row r="36">
          <cell r="F36">
            <v>80877109</v>
          </cell>
          <cell r="G36">
            <v>80875753.870000005</v>
          </cell>
          <cell r="J36">
            <v>29193131.02</v>
          </cell>
          <cell r="K36">
            <v>24708033.93</v>
          </cell>
          <cell r="N36">
            <v>1650108</v>
          </cell>
          <cell r="O36">
            <v>1393725.65</v>
          </cell>
        </row>
        <row r="37">
          <cell r="F37">
            <v>37492000</v>
          </cell>
          <cell r="G37">
            <v>37632689.32</v>
          </cell>
          <cell r="J37">
            <v>25324682</v>
          </cell>
          <cell r="K37">
            <v>24013570.579999998</v>
          </cell>
          <cell r="N37">
            <v>8028500</v>
          </cell>
          <cell r="O37">
            <v>6502445.6500000004</v>
          </cell>
        </row>
        <row r="38">
          <cell r="F38">
            <v>58876993.120000005</v>
          </cell>
          <cell r="G38">
            <v>58871041.349999994</v>
          </cell>
          <cell r="J38">
            <v>58769672</v>
          </cell>
          <cell r="K38">
            <v>58769672</v>
          </cell>
          <cell r="N38">
            <v>634767</v>
          </cell>
          <cell r="O38">
            <v>619522.25</v>
          </cell>
        </row>
        <row r="39">
          <cell r="F39">
            <v>60213000</v>
          </cell>
          <cell r="G39">
            <v>67438662.413000003</v>
          </cell>
          <cell r="J39">
            <v>29948446</v>
          </cell>
          <cell r="K39">
            <v>26822195.949999999</v>
          </cell>
        </row>
        <row r="40">
          <cell r="F40">
            <v>18129000</v>
          </cell>
          <cell r="G40">
            <v>18129434.100000001</v>
          </cell>
          <cell r="J40">
            <v>11026320</v>
          </cell>
          <cell r="K40">
            <v>11026320</v>
          </cell>
          <cell r="N40">
            <v>234647</v>
          </cell>
          <cell r="O40">
            <v>231850.88</v>
          </cell>
        </row>
        <row r="41">
          <cell r="F41">
            <v>38679000</v>
          </cell>
          <cell r="G41">
            <v>54139000.649999991</v>
          </cell>
          <cell r="J41">
            <v>21507137</v>
          </cell>
          <cell r="K41">
            <v>21507137</v>
          </cell>
          <cell r="N41">
            <v>186923</v>
          </cell>
          <cell r="O41">
            <v>1106946.8400000001</v>
          </cell>
        </row>
        <row r="42">
          <cell r="F42">
            <v>26023000</v>
          </cell>
          <cell r="G42">
            <v>35204981.939999998</v>
          </cell>
          <cell r="J42">
            <v>20139469</v>
          </cell>
          <cell r="K42">
            <v>20139469</v>
          </cell>
        </row>
        <row r="43">
          <cell r="F43">
            <v>32958000</v>
          </cell>
          <cell r="G43">
            <v>34013083.439999998</v>
          </cell>
          <cell r="J43">
            <v>10862207</v>
          </cell>
          <cell r="K43">
            <v>10861974.42</v>
          </cell>
        </row>
        <row r="44">
          <cell r="F44">
            <v>26978000</v>
          </cell>
          <cell r="G44">
            <v>55042642.790000007</v>
          </cell>
          <cell r="J44">
            <v>18906915</v>
          </cell>
          <cell r="K44">
            <v>18906915</v>
          </cell>
          <cell r="N44">
            <v>11953392</v>
          </cell>
          <cell r="O44">
            <v>12073330.42</v>
          </cell>
        </row>
        <row r="45">
          <cell r="F45">
            <v>41347000</v>
          </cell>
          <cell r="G45">
            <v>42834100.039999999</v>
          </cell>
          <cell r="J45">
            <v>19138515</v>
          </cell>
          <cell r="K45">
            <v>12675280.5</v>
          </cell>
        </row>
        <row r="46">
          <cell r="F46">
            <v>16741000</v>
          </cell>
          <cell r="G46">
            <v>12684719.390000001</v>
          </cell>
          <cell r="J46">
            <v>11144652</v>
          </cell>
          <cell r="K46">
            <v>11144652</v>
          </cell>
          <cell r="N46">
            <v>6508052</v>
          </cell>
          <cell r="O46">
            <v>6510162.5</v>
          </cell>
        </row>
        <row r="49">
          <cell r="F49">
            <v>20624000</v>
          </cell>
          <cell r="G49">
            <v>20624449.57</v>
          </cell>
          <cell r="J49">
            <v>4921786</v>
          </cell>
          <cell r="K49">
            <v>4921786</v>
          </cell>
        </row>
        <row r="50">
          <cell r="F50">
            <v>23860585</v>
          </cell>
          <cell r="G50">
            <v>29627111.859999999</v>
          </cell>
          <cell r="J50">
            <v>9368569</v>
          </cell>
          <cell r="K50">
            <v>9368569</v>
          </cell>
        </row>
        <row r="55">
          <cell r="F55">
            <v>36612000</v>
          </cell>
          <cell r="G55">
            <v>41227001.670000002</v>
          </cell>
          <cell r="N55">
            <v>1417131</v>
          </cell>
          <cell r="O55">
            <v>1417131</v>
          </cell>
        </row>
        <row r="56">
          <cell r="F56">
            <v>31204000</v>
          </cell>
          <cell r="G56">
            <v>31204372.41</v>
          </cell>
          <cell r="J56">
            <v>20894635</v>
          </cell>
          <cell r="K56">
            <v>20894635</v>
          </cell>
        </row>
        <row r="57">
          <cell r="F57">
            <v>6593022</v>
          </cell>
          <cell r="G57">
            <v>9984668.9800000004</v>
          </cell>
          <cell r="J57">
            <v>4349742</v>
          </cell>
          <cell r="N57">
            <v>157372</v>
          </cell>
          <cell r="O57">
            <v>157372</v>
          </cell>
        </row>
        <row r="58">
          <cell r="F58">
            <v>2164000</v>
          </cell>
          <cell r="G58">
            <v>2269400.84</v>
          </cell>
          <cell r="J58">
            <v>1295542</v>
          </cell>
          <cell r="K58">
            <v>1224749</v>
          </cell>
        </row>
        <row r="59">
          <cell r="F59">
            <v>26877798</v>
          </cell>
          <cell r="G59">
            <v>11840439.359999999</v>
          </cell>
          <cell r="J59">
            <v>2915825</v>
          </cell>
          <cell r="K59">
            <v>2915825</v>
          </cell>
        </row>
        <row r="62">
          <cell r="F62">
            <v>43131370</v>
          </cell>
          <cell r="G62">
            <v>54845841.119999997</v>
          </cell>
          <cell r="J62">
            <v>47167690</v>
          </cell>
          <cell r="K62">
            <v>47167690</v>
          </cell>
        </row>
        <row r="63">
          <cell r="F63">
            <v>28718907</v>
          </cell>
          <cell r="G63">
            <v>55409852.079999998</v>
          </cell>
          <cell r="J63">
            <v>10389600</v>
          </cell>
          <cell r="K63">
            <v>11139600</v>
          </cell>
          <cell r="N63">
            <v>1275209</v>
          </cell>
          <cell r="O63">
            <v>279855.5</v>
          </cell>
        </row>
        <row r="64">
          <cell r="F64">
            <v>29649881</v>
          </cell>
          <cell r="G64">
            <v>37872270.479999997</v>
          </cell>
          <cell r="J64">
            <v>15390888</v>
          </cell>
          <cell r="K64">
            <v>15390888</v>
          </cell>
          <cell r="N64">
            <v>238696</v>
          </cell>
          <cell r="O64">
            <v>238695.21999999997</v>
          </cell>
        </row>
        <row r="65">
          <cell r="F65">
            <v>20727270</v>
          </cell>
          <cell r="G65">
            <v>35055011.789999999</v>
          </cell>
          <cell r="J65">
            <v>10039389</v>
          </cell>
          <cell r="N65">
            <v>122160</v>
          </cell>
          <cell r="O65">
            <v>122159.58</v>
          </cell>
        </row>
        <row r="68">
          <cell r="F68">
            <v>48444701</v>
          </cell>
          <cell r="G68">
            <v>48437572.149999999</v>
          </cell>
          <cell r="J68">
            <v>14472129</v>
          </cell>
          <cell r="K68">
            <v>14449381.779999999</v>
          </cell>
        </row>
        <row r="69">
          <cell r="F69">
            <v>64022776</v>
          </cell>
          <cell r="G69">
            <v>64247389.469999999</v>
          </cell>
          <cell r="J69">
            <v>10850407</v>
          </cell>
          <cell r="K69">
            <v>10850407</v>
          </cell>
          <cell r="N69">
            <v>982567</v>
          </cell>
          <cell r="O69">
            <v>982565.85</v>
          </cell>
        </row>
        <row r="70">
          <cell r="F70">
            <v>15507553</v>
          </cell>
          <cell r="G70">
            <v>24351659.559999999</v>
          </cell>
          <cell r="J70">
            <v>7848974</v>
          </cell>
          <cell r="K70">
            <v>7438452.5</v>
          </cell>
          <cell r="N70">
            <v>926462</v>
          </cell>
          <cell r="O70">
            <v>926459.88</v>
          </cell>
        </row>
        <row r="71">
          <cell r="F71">
            <v>6302129</v>
          </cell>
          <cell r="G71">
            <v>15307385.970000001</v>
          </cell>
          <cell r="J71">
            <v>3195949</v>
          </cell>
          <cell r="K71">
            <v>3195949</v>
          </cell>
        </row>
        <row r="72">
          <cell r="F72">
            <v>4134022</v>
          </cell>
          <cell r="G72">
            <v>10539585.65</v>
          </cell>
          <cell r="J72">
            <v>1576325</v>
          </cell>
          <cell r="K72">
            <v>1576325</v>
          </cell>
          <cell r="O72">
            <v>16565489.460000001</v>
          </cell>
        </row>
        <row r="75">
          <cell r="F75">
            <v>386623000</v>
          </cell>
          <cell r="G75">
            <v>71091272.109999999</v>
          </cell>
          <cell r="J75">
            <v>4616182</v>
          </cell>
          <cell r="K75">
            <v>4616182</v>
          </cell>
        </row>
        <row r="76">
          <cell r="F76">
            <v>26228000</v>
          </cell>
          <cell r="G76">
            <v>37174741.700000003</v>
          </cell>
          <cell r="J76">
            <v>15422803</v>
          </cell>
          <cell r="K76">
            <v>9445892.9100000001</v>
          </cell>
        </row>
        <row r="77">
          <cell r="F77">
            <v>4746000</v>
          </cell>
          <cell r="G77">
            <v>3357107.5200000005</v>
          </cell>
          <cell r="J77">
            <v>878718</v>
          </cell>
          <cell r="K77">
            <v>701541.63</v>
          </cell>
        </row>
        <row r="78">
          <cell r="F78">
            <v>17686000</v>
          </cell>
          <cell r="G78">
            <v>40915261.119999997</v>
          </cell>
        </row>
        <row r="79">
          <cell r="F79">
            <v>15323000</v>
          </cell>
          <cell r="G79">
            <v>7630656.5800000001</v>
          </cell>
          <cell r="J79">
            <v>2130587</v>
          </cell>
          <cell r="K79">
            <v>2014612</v>
          </cell>
        </row>
        <row r="80">
          <cell r="F80">
            <v>11865000</v>
          </cell>
          <cell r="G80">
            <v>11590410.989999998</v>
          </cell>
          <cell r="J80">
            <v>6808067</v>
          </cell>
          <cell r="K80">
            <v>6808067</v>
          </cell>
        </row>
        <row r="85">
          <cell r="F85">
            <v>43803000</v>
          </cell>
          <cell r="G85">
            <v>34361768.439999998</v>
          </cell>
          <cell r="J85">
            <v>5323539</v>
          </cell>
          <cell r="K85">
            <v>5323539</v>
          </cell>
          <cell r="O85">
            <v>9441779.7899999991</v>
          </cell>
        </row>
        <row r="86">
          <cell r="F86">
            <v>40220000</v>
          </cell>
          <cell r="G86">
            <v>42856239.380000003</v>
          </cell>
          <cell r="J86">
            <v>15700040</v>
          </cell>
          <cell r="N86">
            <v>1235622.73</v>
          </cell>
          <cell r="O86">
            <v>1235622.73</v>
          </cell>
        </row>
        <row r="87">
          <cell r="F87">
            <v>25310000</v>
          </cell>
          <cell r="G87">
            <v>25288827.460000001</v>
          </cell>
          <cell r="J87">
            <v>15606528</v>
          </cell>
          <cell r="N87">
            <v>503562.69</v>
          </cell>
          <cell r="O87">
            <v>151513.82</v>
          </cell>
        </row>
        <row r="88">
          <cell r="F88">
            <v>5903000</v>
          </cell>
          <cell r="G88">
            <v>10885757.82</v>
          </cell>
          <cell r="J88">
            <v>1552603</v>
          </cell>
        </row>
        <row r="89">
          <cell r="F89">
            <v>2814000</v>
          </cell>
          <cell r="G89">
            <v>6628918.6299999999</v>
          </cell>
          <cell r="J89">
            <v>1137673</v>
          </cell>
          <cell r="K89">
            <v>969426</v>
          </cell>
        </row>
        <row r="92">
          <cell r="F92">
            <v>77277000</v>
          </cell>
          <cell r="G92">
            <v>88832457.849999994</v>
          </cell>
          <cell r="J92">
            <v>5443183</v>
          </cell>
          <cell r="K92">
            <v>5085106</v>
          </cell>
        </row>
        <row r="93">
          <cell r="F93">
            <v>91747000</v>
          </cell>
          <cell r="G93">
            <v>114594669.72</v>
          </cell>
          <cell r="J93">
            <v>19722223</v>
          </cell>
          <cell r="K93">
            <v>19722223</v>
          </cell>
          <cell r="N93">
            <v>1418586</v>
          </cell>
          <cell r="O93">
            <v>1418585.87</v>
          </cell>
        </row>
        <row r="94">
          <cell r="F94">
            <v>23996000</v>
          </cell>
          <cell r="G94">
            <v>23996270.719999999</v>
          </cell>
          <cell r="J94">
            <v>9538513</v>
          </cell>
          <cell r="K94">
            <v>9538513</v>
          </cell>
        </row>
        <row r="95">
          <cell r="F95">
            <v>10612000</v>
          </cell>
          <cell r="G95">
            <v>3445525.32</v>
          </cell>
          <cell r="J95">
            <v>1942608</v>
          </cell>
        </row>
        <row r="96">
          <cell r="F96">
            <v>4584000</v>
          </cell>
          <cell r="G96">
            <v>6958067.04</v>
          </cell>
          <cell r="J96">
            <v>32086711</v>
          </cell>
          <cell r="K96">
            <v>30448128.57</v>
          </cell>
        </row>
        <row r="97">
          <cell r="F97">
            <v>2629999.9999999981</v>
          </cell>
          <cell r="G97">
            <v>5276860.12</v>
          </cell>
          <cell r="J97">
            <v>1558631</v>
          </cell>
          <cell r="K97">
            <v>1558631</v>
          </cell>
        </row>
        <row r="98">
          <cell r="F98">
            <v>7161000</v>
          </cell>
          <cell r="G98">
            <v>7015223.25</v>
          </cell>
          <cell r="J98">
            <v>997021</v>
          </cell>
          <cell r="K98">
            <v>997021</v>
          </cell>
        </row>
        <row r="101">
          <cell r="F101">
            <v>39068174.899999999</v>
          </cell>
          <cell r="G101">
            <v>39060471.420000002</v>
          </cell>
          <cell r="J101">
            <v>5225070</v>
          </cell>
          <cell r="K101">
            <v>25559428.66</v>
          </cell>
        </row>
        <row r="102">
          <cell r="F102">
            <v>25662388</v>
          </cell>
          <cell r="G102">
            <v>33928849.780000001</v>
          </cell>
          <cell r="J102">
            <v>13538075</v>
          </cell>
          <cell r="K102">
            <v>13058394.279999999</v>
          </cell>
        </row>
        <row r="103">
          <cell r="F103">
            <v>2515281</v>
          </cell>
          <cell r="G103">
            <v>2840279.85</v>
          </cell>
          <cell r="J103">
            <v>1081662</v>
          </cell>
          <cell r="K103">
            <v>1211676</v>
          </cell>
          <cell r="N103">
            <v>1678641</v>
          </cell>
          <cell r="O103">
            <v>1963605.77</v>
          </cell>
        </row>
        <row r="108">
          <cell r="F108">
            <v>256114000</v>
          </cell>
          <cell r="G108">
            <v>32873735.390000001</v>
          </cell>
          <cell r="J108">
            <v>2782643</v>
          </cell>
          <cell r="K108">
            <v>2782643</v>
          </cell>
        </row>
        <row r="109">
          <cell r="F109">
            <v>57917466</v>
          </cell>
          <cell r="G109">
            <v>52324771.57</v>
          </cell>
          <cell r="J109">
            <v>14599725</v>
          </cell>
          <cell r="K109">
            <v>9824936.6400000006</v>
          </cell>
        </row>
        <row r="110">
          <cell r="F110">
            <v>16879578</v>
          </cell>
          <cell r="G110">
            <v>4753689.2299999995</v>
          </cell>
          <cell r="J110">
            <v>1222594</v>
          </cell>
          <cell r="K110">
            <v>871380.9</v>
          </cell>
        </row>
        <row r="111">
          <cell r="F111">
            <v>1317000</v>
          </cell>
          <cell r="G111">
            <v>1317809.18</v>
          </cell>
          <cell r="J111">
            <v>581870</v>
          </cell>
          <cell r="K111">
            <v>581870</v>
          </cell>
        </row>
        <row r="112">
          <cell r="F112">
            <v>1837140</v>
          </cell>
          <cell r="G112">
            <v>1980679.3699999999</v>
          </cell>
          <cell r="J112">
            <v>740024</v>
          </cell>
          <cell r="K112">
            <v>663817.80000000005</v>
          </cell>
        </row>
        <row r="113">
          <cell r="F113">
            <v>2787000</v>
          </cell>
          <cell r="G113">
            <v>1988485.4300000002</v>
          </cell>
          <cell r="J113">
            <v>1264711</v>
          </cell>
          <cell r="K113">
            <v>1264711</v>
          </cell>
        </row>
        <row r="114">
          <cell r="F114">
            <v>6121000</v>
          </cell>
          <cell r="G114">
            <v>6110853.6799999997</v>
          </cell>
          <cell r="J114">
            <v>3367667</v>
          </cell>
          <cell r="K114">
            <v>3367667</v>
          </cell>
        </row>
        <row r="115">
          <cell r="F115">
            <v>8242763</v>
          </cell>
          <cell r="G115">
            <v>23793793.239999998</v>
          </cell>
          <cell r="J115">
            <v>4701512</v>
          </cell>
          <cell r="K115">
            <v>4601238.58</v>
          </cell>
        </row>
        <row r="118">
          <cell r="F118">
            <v>57759000</v>
          </cell>
          <cell r="G118">
            <v>101256544.17</v>
          </cell>
          <cell r="J118">
            <v>4536234</v>
          </cell>
          <cell r="K118">
            <v>4532765.78</v>
          </cell>
          <cell r="N118">
            <v>0</v>
          </cell>
          <cell r="O118">
            <v>0</v>
          </cell>
        </row>
        <row r="119">
          <cell r="F119">
            <v>62094000</v>
          </cell>
          <cell r="G119">
            <v>78336566.900000006</v>
          </cell>
          <cell r="J119">
            <v>14722510</v>
          </cell>
          <cell r="K119">
            <v>0</v>
          </cell>
          <cell r="N119">
            <v>583315</v>
          </cell>
          <cell r="O119">
            <v>930050.19</v>
          </cell>
        </row>
        <row r="120">
          <cell r="F120">
            <v>15815000</v>
          </cell>
          <cell r="G120">
            <v>15313060.309999999</v>
          </cell>
          <cell r="J120">
            <v>5542146</v>
          </cell>
          <cell r="K120">
            <v>5542146</v>
          </cell>
          <cell r="N120">
            <v>0</v>
          </cell>
          <cell r="O120">
            <v>0</v>
          </cell>
        </row>
        <row r="121">
          <cell r="F121">
            <v>15675000</v>
          </cell>
          <cell r="G121">
            <v>16054931.810000001</v>
          </cell>
          <cell r="J121">
            <v>4025327</v>
          </cell>
          <cell r="K121">
            <v>4138706.86</v>
          </cell>
          <cell r="N121">
            <v>0</v>
          </cell>
          <cell r="O121">
            <v>0</v>
          </cell>
        </row>
        <row r="124">
          <cell r="F124">
            <v>41813000</v>
          </cell>
          <cell r="G124">
            <v>69871526.730000004</v>
          </cell>
          <cell r="J124">
            <v>4809294</v>
          </cell>
          <cell r="K124">
            <v>4696294</v>
          </cell>
        </row>
        <row r="125">
          <cell r="F125">
            <v>66797000</v>
          </cell>
          <cell r="G125">
            <v>78746977.780000001</v>
          </cell>
          <cell r="J125">
            <v>23507713</v>
          </cell>
          <cell r="K125">
            <v>22860232</v>
          </cell>
          <cell r="N125">
            <v>1544542</v>
          </cell>
          <cell r="O125">
            <v>1509616.78</v>
          </cell>
        </row>
        <row r="126">
          <cell r="F126">
            <v>36522231.799999997</v>
          </cell>
          <cell r="G126">
            <v>91863260.390000001</v>
          </cell>
          <cell r="J126">
            <v>11945020</v>
          </cell>
          <cell r="K126">
            <v>11945020</v>
          </cell>
        </row>
        <row r="129">
          <cell r="F129">
            <v>253463000</v>
          </cell>
          <cell r="G129">
            <v>107178375.84999999</v>
          </cell>
          <cell r="J129">
            <v>3129835</v>
          </cell>
          <cell r="K129">
            <v>3129835</v>
          </cell>
          <cell r="O129">
            <v>33929041.630000003</v>
          </cell>
        </row>
        <row r="130">
          <cell r="F130">
            <v>7244500</v>
          </cell>
          <cell r="G130">
            <v>44121896.039999999</v>
          </cell>
          <cell r="J130">
            <v>21139864</v>
          </cell>
          <cell r="N130">
            <v>309841</v>
          </cell>
          <cell r="O130">
            <v>309840.09999999998</v>
          </cell>
        </row>
        <row r="131">
          <cell r="F131">
            <v>5103000</v>
          </cell>
          <cell r="G131">
            <v>3710538.29</v>
          </cell>
          <cell r="J131">
            <v>1524158</v>
          </cell>
          <cell r="K131">
            <v>1439206</v>
          </cell>
        </row>
        <row r="134">
          <cell r="F134">
            <v>45028000</v>
          </cell>
          <cell r="G134">
            <v>44407683.979999997</v>
          </cell>
          <cell r="J134">
            <v>3704830</v>
          </cell>
          <cell r="K134">
            <v>4325105.62</v>
          </cell>
        </row>
        <row r="135">
          <cell r="F135">
            <v>55763192</v>
          </cell>
          <cell r="G135">
            <v>28851931.530000001</v>
          </cell>
          <cell r="J135">
            <v>7017632</v>
          </cell>
          <cell r="K135">
            <v>5239998.8499999996</v>
          </cell>
        </row>
        <row r="136">
          <cell r="F136">
            <v>4805000</v>
          </cell>
          <cell r="G136">
            <v>6425005.1699999999</v>
          </cell>
          <cell r="J136">
            <v>3379241</v>
          </cell>
          <cell r="K136">
            <v>2911993.2</v>
          </cell>
        </row>
        <row r="140">
          <cell r="F140">
            <v>32307489</v>
          </cell>
          <cell r="G140">
            <v>32306537.43</v>
          </cell>
        </row>
        <row r="141">
          <cell r="F141">
            <v>30900022</v>
          </cell>
          <cell r="G141">
            <v>42355976.189999998</v>
          </cell>
        </row>
      </sheetData>
      <sheetData sheetId="6">
        <row r="8">
          <cell r="F8">
            <v>1741120824.6900001</v>
          </cell>
          <cell r="G8">
            <v>560097360.81000006</v>
          </cell>
          <cell r="N8">
            <v>967219</v>
          </cell>
          <cell r="O8">
            <v>1842635.31</v>
          </cell>
        </row>
        <row r="13">
          <cell r="F13">
            <v>39170417</v>
          </cell>
          <cell r="G13">
            <v>21087930.060000002</v>
          </cell>
          <cell r="J13">
            <v>35000000</v>
          </cell>
          <cell r="K13">
            <v>35000000</v>
          </cell>
        </row>
        <row r="14">
          <cell r="F14">
            <v>12445030</v>
          </cell>
          <cell r="G14">
            <v>12441587.09</v>
          </cell>
        </row>
        <row r="15">
          <cell r="F15">
            <v>12920491</v>
          </cell>
          <cell r="G15">
            <v>12910972.99</v>
          </cell>
        </row>
        <row r="16">
          <cell r="F16">
            <v>3643166</v>
          </cell>
          <cell r="G16">
            <v>3304493.99</v>
          </cell>
        </row>
        <row r="17">
          <cell r="F17">
            <v>29323956.059999999</v>
          </cell>
          <cell r="G17">
            <v>14177692.26</v>
          </cell>
          <cell r="J17">
            <v>340522</v>
          </cell>
          <cell r="K17">
            <v>340522</v>
          </cell>
        </row>
        <row r="20">
          <cell r="F20">
            <v>127866000</v>
          </cell>
          <cell r="G20">
            <v>74109005.349999994</v>
          </cell>
        </row>
        <row r="21">
          <cell r="F21">
            <v>34566000</v>
          </cell>
          <cell r="G21">
            <v>28858068.16</v>
          </cell>
          <cell r="N21">
            <v>406407</v>
          </cell>
          <cell r="O21">
            <v>855609.91</v>
          </cell>
        </row>
        <row r="24">
          <cell r="F24">
            <v>106450000</v>
          </cell>
          <cell r="G24">
            <v>34248629.729999997</v>
          </cell>
        </row>
        <row r="25">
          <cell r="F25">
            <v>10994000</v>
          </cell>
          <cell r="G25">
            <v>4531950.5999999996</v>
          </cell>
        </row>
        <row r="26">
          <cell r="F26">
            <v>12923000</v>
          </cell>
          <cell r="G26">
            <v>4179991.8</v>
          </cell>
          <cell r="N26">
            <v>143774</v>
          </cell>
        </row>
        <row r="29">
          <cell r="F29">
            <v>113614836.52</v>
          </cell>
          <cell r="G29">
            <v>34030381.399999999</v>
          </cell>
          <cell r="N29">
            <v>15314163.48</v>
          </cell>
          <cell r="O29">
            <v>15314163.48</v>
          </cell>
        </row>
        <row r="30">
          <cell r="F30">
            <v>95844000</v>
          </cell>
          <cell r="G30">
            <v>23484513.109999999</v>
          </cell>
        </row>
        <row r="31">
          <cell r="F31">
            <v>8694591.0199999996</v>
          </cell>
          <cell r="G31">
            <v>7519346.2800000003</v>
          </cell>
          <cell r="N31">
            <v>4512910.13</v>
          </cell>
          <cell r="O31">
            <v>4512910.13</v>
          </cell>
        </row>
        <row r="32">
          <cell r="F32">
            <v>2934000</v>
          </cell>
          <cell r="G32">
            <v>2932820.45</v>
          </cell>
        </row>
        <row r="35">
          <cell r="F35">
            <v>50163000</v>
          </cell>
          <cell r="G35">
            <v>46032961.969999999</v>
          </cell>
          <cell r="N35">
            <v>444474</v>
          </cell>
        </row>
        <row r="36">
          <cell r="F36">
            <v>190872000</v>
          </cell>
          <cell r="G36">
            <v>190870849.78999999</v>
          </cell>
          <cell r="J36">
            <v>26000</v>
          </cell>
          <cell r="K36">
            <v>26000</v>
          </cell>
        </row>
        <row r="37">
          <cell r="F37">
            <v>37492000</v>
          </cell>
          <cell r="G37">
            <v>37491598.009999998</v>
          </cell>
          <cell r="J37">
            <v>2000000</v>
          </cell>
          <cell r="K37">
            <v>2000000</v>
          </cell>
          <cell r="O37">
            <v>1978955.34</v>
          </cell>
        </row>
        <row r="38">
          <cell r="F38">
            <v>56195371.990000002</v>
          </cell>
          <cell r="G38">
            <v>56193648.969999999</v>
          </cell>
          <cell r="N38">
            <v>994072</v>
          </cell>
          <cell r="O38">
            <v>993370.94</v>
          </cell>
        </row>
        <row r="39">
          <cell r="F39">
            <v>182776507.59999999</v>
          </cell>
          <cell r="G39">
            <v>80703645.620000005</v>
          </cell>
          <cell r="K39">
            <v>9000</v>
          </cell>
        </row>
        <row r="40">
          <cell r="F40">
            <v>33046000</v>
          </cell>
          <cell r="G40">
            <v>32688055</v>
          </cell>
          <cell r="N40">
            <v>3782756</v>
          </cell>
          <cell r="O40">
            <v>3581421.62</v>
          </cell>
        </row>
        <row r="41">
          <cell r="F41">
            <v>51340000</v>
          </cell>
          <cell r="G41">
            <v>26615593.800000001</v>
          </cell>
          <cell r="N41">
            <v>49091</v>
          </cell>
          <cell r="O41">
            <v>186822.79</v>
          </cell>
        </row>
        <row r="42">
          <cell r="F42">
            <v>33954000</v>
          </cell>
          <cell r="G42">
            <v>33871153.990000002</v>
          </cell>
          <cell r="J42">
            <v>2851711</v>
          </cell>
          <cell r="K42">
            <v>1670609.68</v>
          </cell>
          <cell r="N42">
            <v>211417</v>
          </cell>
          <cell r="O42">
            <v>342846.61</v>
          </cell>
        </row>
        <row r="43">
          <cell r="F43">
            <v>70761800</v>
          </cell>
          <cell r="G43">
            <v>47720634.700000003</v>
          </cell>
        </row>
        <row r="44">
          <cell r="F44">
            <v>39613000</v>
          </cell>
          <cell r="G44">
            <v>24245659.129999999</v>
          </cell>
          <cell r="O44">
            <v>451908.29</v>
          </cell>
        </row>
        <row r="45">
          <cell r="F45">
            <v>49756000</v>
          </cell>
          <cell r="G45">
            <v>48052719.219999999</v>
          </cell>
          <cell r="J45">
            <v>300000</v>
          </cell>
          <cell r="N45">
            <v>294072</v>
          </cell>
          <cell r="O45">
            <v>130289.21</v>
          </cell>
        </row>
        <row r="46">
          <cell r="F46">
            <v>25461000</v>
          </cell>
          <cell r="G46">
            <v>25453541.59</v>
          </cell>
          <cell r="N46">
            <v>233054</v>
          </cell>
          <cell r="O46">
            <v>130415.46</v>
          </cell>
        </row>
        <row r="49">
          <cell r="F49">
            <v>10807000</v>
          </cell>
          <cell r="G49">
            <v>10804426.689999999</v>
          </cell>
        </row>
        <row r="50">
          <cell r="F50">
            <v>20518000</v>
          </cell>
          <cell r="G50">
            <v>20516389.16</v>
          </cell>
        </row>
        <row r="55">
          <cell r="F55">
            <v>45323303</v>
          </cell>
          <cell r="G55">
            <v>31331990.199999999</v>
          </cell>
        </row>
        <row r="56">
          <cell r="F56">
            <v>48536326</v>
          </cell>
          <cell r="G56">
            <v>48069562.039999999</v>
          </cell>
          <cell r="N56">
            <v>3644442</v>
          </cell>
          <cell r="O56">
            <v>3634442</v>
          </cell>
        </row>
        <row r="57">
          <cell r="F57">
            <v>11672873</v>
          </cell>
          <cell r="G57">
            <v>6923830.7199999988</v>
          </cell>
          <cell r="J57">
            <v>4699742</v>
          </cell>
          <cell r="K57">
            <v>4398333.4000000004</v>
          </cell>
        </row>
        <row r="58">
          <cell r="F58">
            <v>2901529</v>
          </cell>
          <cell r="G58">
            <v>2901529</v>
          </cell>
        </row>
        <row r="59">
          <cell r="F59">
            <v>4707798</v>
          </cell>
          <cell r="G59">
            <v>3127784.02</v>
          </cell>
        </row>
        <row r="62">
          <cell r="F62">
            <v>42682402</v>
          </cell>
          <cell r="G62">
            <v>38550395.880000003</v>
          </cell>
        </row>
        <row r="63">
          <cell r="F63">
            <v>17532639</v>
          </cell>
          <cell r="G63">
            <v>10671413.48</v>
          </cell>
          <cell r="J63">
            <v>457000</v>
          </cell>
          <cell r="O63">
            <v>1275208.48</v>
          </cell>
        </row>
        <row r="64">
          <cell r="F64">
            <v>16875846</v>
          </cell>
          <cell r="G64">
            <v>11105133.93</v>
          </cell>
        </row>
        <row r="65">
          <cell r="F65">
            <v>13892708</v>
          </cell>
          <cell r="G65">
            <v>13891126.449999999</v>
          </cell>
        </row>
        <row r="68">
          <cell r="F68">
            <v>41484580</v>
          </cell>
          <cell r="G68">
            <v>32604801.719999999</v>
          </cell>
          <cell r="J68">
            <v>15645516</v>
          </cell>
          <cell r="K68">
            <v>15641938.9</v>
          </cell>
        </row>
        <row r="69">
          <cell r="F69">
            <v>32196665</v>
          </cell>
          <cell r="G69">
            <v>32196665</v>
          </cell>
          <cell r="N69">
            <v>375558</v>
          </cell>
          <cell r="O69">
            <v>375557.61</v>
          </cell>
        </row>
        <row r="70">
          <cell r="F70">
            <v>16091985</v>
          </cell>
          <cell r="G70">
            <v>11953094.689999999</v>
          </cell>
          <cell r="N70">
            <v>195304</v>
          </cell>
          <cell r="O70">
            <v>195303.18</v>
          </cell>
        </row>
        <row r="71">
          <cell r="F71">
            <v>6182000</v>
          </cell>
          <cell r="G71">
            <v>5868718.6100000003</v>
          </cell>
          <cell r="J71">
            <v>650000</v>
          </cell>
          <cell r="K71">
            <v>650000</v>
          </cell>
        </row>
        <row r="72">
          <cell r="F72">
            <v>4135022</v>
          </cell>
          <cell r="G72">
            <v>4135022</v>
          </cell>
        </row>
        <row r="75">
          <cell r="F75">
            <v>43555000</v>
          </cell>
          <cell r="G75">
            <v>23479958.309999999</v>
          </cell>
          <cell r="J75">
            <v>23055141</v>
          </cell>
          <cell r="K75">
            <v>20036781.059999999</v>
          </cell>
        </row>
        <row r="76">
          <cell r="F76">
            <v>30624000</v>
          </cell>
          <cell r="G76">
            <v>18814093.23</v>
          </cell>
        </row>
        <row r="77">
          <cell r="F77">
            <v>2810000</v>
          </cell>
          <cell r="G77">
            <v>1651321.48</v>
          </cell>
        </row>
        <row r="78">
          <cell r="F78">
            <v>32336000</v>
          </cell>
          <cell r="G78">
            <v>12458183.630000001</v>
          </cell>
        </row>
        <row r="79">
          <cell r="F79">
            <v>5675000</v>
          </cell>
          <cell r="G79">
            <v>5657704.4299999997</v>
          </cell>
        </row>
        <row r="80">
          <cell r="F80">
            <v>18967000</v>
          </cell>
          <cell r="G80">
            <v>12847685.82</v>
          </cell>
        </row>
        <row r="85">
          <cell r="F85">
            <v>124223000</v>
          </cell>
          <cell r="G85">
            <v>62484847.039999999</v>
          </cell>
          <cell r="O85">
            <v>41374937.469999999</v>
          </cell>
        </row>
        <row r="86">
          <cell r="F86">
            <v>32972000</v>
          </cell>
          <cell r="G86">
            <v>32827921.68</v>
          </cell>
          <cell r="N86">
            <v>1836762.17</v>
          </cell>
          <cell r="O86">
            <v>1273816.8</v>
          </cell>
        </row>
        <row r="87">
          <cell r="F87">
            <v>71157000</v>
          </cell>
          <cell r="G87">
            <v>58705094.300000012</v>
          </cell>
          <cell r="J87">
            <v>15606528</v>
          </cell>
          <cell r="K87">
            <v>13540446.5</v>
          </cell>
          <cell r="N87">
            <v>231994.82</v>
          </cell>
          <cell r="O87">
            <v>352048.87</v>
          </cell>
        </row>
        <row r="88">
          <cell r="F88">
            <v>8293000</v>
          </cell>
          <cell r="G88">
            <v>4175945.64</v>
          </cell>
        </row>
        <row r="89">
          <cell r="F89">
            <v>6425000</v>
          </cell>
          <cell r="G89">
            <v>2785647.44</v>
          </cell>
        </row>
        <row r="92">
          <cell r="F92">
            <v>80187000</v>
          </cell>
          <cell r="G92">
            <v>57641988.520000003</v>
          </cell>
        </row>
        <row r="93">
          <cell r="F93">
            <v>74986000</v>
          </cell>
          <cell r="G93">
            <v>36793699.420000002</v>
          </cell>
          <cell r="N93">
            <v>767929</v>
          </cell>
          <cell r="O93">
            <v>767928.84</v>
          </cell>
        </row>
        <row r="94">
          <cell r="F94">
            <v>19426000</v>
          </cell>
          <cell r="G94">
            <v>19425725.579999998</v>
          </cell>
        </row>
        <row r="95">
          <cell r="F95">
            <v>3848000</v>
          </cell>
          <cell r="G95">
            <v>3264210.61</v>
          </cell>
        </row>
        <row r="96">
          <cell r="F96">
            <v>6857000</v>
          </cell>
          <cell r="G96">
            <v>4995404.13</v>
          </cell>
          <cell r="N96">
            <v>473519</v>
          </cell>
        </row>
        <row r="97">
          <cell r="F97">
            <v>3996000</v>
          </cell>
          <cell r="G97">
            <v>1808832.41</v>
          </cell>
        </row>
        <row r="98">
          <cell r="F98">
            <v>6573000</v>
          </cell>
          <cell r="G98">
            <v>4775072.26</v>
          </cell>
        </row>
        <row r="101">
          <cell r="F101">
            <v>39070000</v>
          </cell>
          <cell r="G101">
            <v>39070000</v>
          </cell>
          <cell r="J101">
            <v>70000000</v>
          </cell>
          <cell r="K101">
            <v>35907096.789999999</v>
          </cell>
        </row>
        <row r="102">
          <cell r="F102">
            <v>50085496</v>
          </cell>
          <cell r="G102">
            <v>37437567.399999999</v>
          </cell>
        </row>
        <row r="103">
          <cell r="F103">
            <v>2516000</v>
          </cell>
          <cell r="G103">
            <v>2294932.1800000002</v>
          </cell>
        </row>
        <row r="108">
          <cell r="F108">
            <v>41514000</v>
          </cell>
          <cell r="G108">
            <v>27365879.879999999</v>
          </cell>
        </row>
        <row r="109">
          <cell r="F109">
            <v>29261594</v>
          </cell>
          <cell r="G109">
            <v>27378426.23</v>
          </cell>
        </row>
        <row r="110">
          <cell r="F110">
            <v>2923000</v>
          </cell>
          <cell r="G110">
            <v>2874813.9699999997</v>
          </cell>
        </row>
        <row r="111">
          <cell r="F111">
            <v>2345677</v>
          </cell>
          <cell r="G111">
            <v>2273810.1543999999</v>
          </cell>
        </row>
        <row r="112">
          <cell r="F112">
            <v>1284000</v>
          </cell>
          <cell r="G112">
            <v>1255448</v>
          </cell>
        </row>
        <row r="113">
          <cell r="F113">
            <v>5608297</v>
          </cell>
          <cell r="G113">
            <v>1566147.66</v>
          </cell>
        </row>
        <row r="114">
          <cell r="F114">
            <v>14137056</v>
          </cell>
          <cell r="G114">
            <v>12752224.480000008</v>
          </cell>
        </row>
        <row r="115">
          <cell r="F115">
            <v>9695023</v>
          </cell>
          <cell r="G115">
            <v>6006744.3600000003</v>
          </cell>
        </row>
        <row r="118">
          <cell r="F118">
            <v>121169000</v>
          </cell>
          <cell r="G118">
            <v>31758921.809999999</v>
          </cell>
        </row>
        <row r="119">
          <cell r="F119">
            <v>107020000</v>
          </cell>
          <cell r="G119">
            <v>26826252.629999999</v>
          </cell>
          <cell r="N119">
            <v>947076</v>
          </cell>
          <cell r="O119">
            <v>754988.56</v>
          </cell>
        </row>
        <row r="120">
          <cell r="F120">
            <v>21355000</v>
          </cell>
          <cell r="G120">
            <v>14112476.109999999</v>
          </cell>
        </row>
        <row r="121">
          <cell r="F121">
            <v>11302000</v>
          </cell>
          <cell r="G121">
            <v>11238275.460000001</v>
          </cell>
        </row>
        <row r="124">
          <cell r="F124">
            <v>73179000</v>
          </cell>
          <cell r="G124">
            <v>35504722.630000003</v>
          </cell>
        </row>
        <row r="125">
          <cell r="F125">
            <v>96282000</v>
          </cell>
          <cell r="G125">
            <v>96224312.439999998</v>
          </cell>
          <cell r="N125">
            <v>651668</v>
          </cell>
          <cell r="O125">
            <v>686590.14</v>
          </cell>
        </row>
        <row r="126">
          <cell r="F126">
            <v>21955000</v>
          </cell>
          <cell r="G126">
            <v>19869069.510000002</v>
          </cell>
        </row>
        <row r="129">
          <cell r="F129">
            <v>72145000</v>
          </cell>
          <cell r="G129">
            <v>25994941.579999998</v>
          </cell>
          <cell r="O129">
            <v>376976.91000000003</v>
          </cell>
        </row>
        <row r="130">
          <cell r="F130">
            <v>18514716</v>
          </cell>
          <cell r="G130">
            <v>18783014.039999999</v>
          </cell>
          <cell r="J130">
            <v>1000000</v>
          </cell>
        </row>
        <row r="131">
          <cell r="F131">
            <v>3552000</v>
          </cell>
          <cell r="G131">
            <v>2950091.53</v>
          </cell>
        </row>
        <row r="134">
          <cell r="F134">
            <v>57485000</v>
          </cell>
          <cell r="G134">
            <v>34756797.629999995</v>
          </cell>
          <cell r="K134">
            <v>518439.35000000003</v>
          </cell>
        </row>
        <row r="135">
          <cell r="F135">
            <v>22383678</v>
          </cell>
          <cell r="G135">
            <v>15473785.25</v>
          </cell>
        </row>
        <row r="136">
          <cell r="F136">
            <v>20809580</v>
          </cell>
          <cell r="G136">
            <v>17017585.899999999</v>
          </cell>
        </row>
        <row r="140">
          <cell r="F140">
            <v>50685000</v>
          </cell>
          <cell r="G140">
            <v>33657203.920000002</v>
          </cell>
        </row>
        <row r="141">
          <cell r="F141">
            <v>39495170</v>
          </cell>
          <cell r="G141">
            <v>24256086.239999998</v>
          </cell>
        </row>
      </sheetData>
      <sheetData sheetId="7">
        <row r="8">
          <cell r="F8">
            <v>1621697341.45</v>
          </cell>
          <cell r="G8">
            <v>846034582.71000004</v>
          </cell>
          <cell r="N8">
            <v>89190</v>
          </cell>
          <cell r="O8">
            <v>48719.03</v>
          </cell>
        </row>
        <row r="13">
          <cell r="F13">
            <v>39170417</v>
          </cell>
          <cell r="G13">
            <v>57252638.18</v>
          </cell>
        </row>
        <row r="14">
          <cell r="F14">
            <v>28411015</v>
          </cell>
          <cell r="G14">
            <v>13333340.65</v>
          </cell>
        </row>
        <row r="15">
          <cell r="F15">
            <v>12920491</v>
          </cell>
          <cell r="G15">
            <v>11221170.08</v>
          </cell>
        </row>
        <row r="16">
          <cell r="F16">
            <v>2693166</v>
          </cell>
          <cell r="G16">
            <v>2726578.68</v>
          </cell>
        </row>
        <row r="17">
          <cell r="F17">
            <v>29052823.859999999</v>
          </cell>
          <cell r="G17">
            <v>19934337.239999998</v>
          </cell>
        </row>
        <row r="20">
          <cell r="F20">
            <v>60153000</v>
          </cell>
          <cell r="G20">
            <v>68164486.359999999</v>
          </cell>
        </row>
        <row r="21">
          <cell r="F21">
            <v>34566000</v>
          </cell>
          <cell r="G21">
            <v>27515785.829999998</v>
          </cell>
          <cell r="O21">
            <v>383475.37</v>
          </cell>
        </row>
        <row r="24">
          <cell r="F24">
            <v>79792982</v>
          </cell>
          <cell r="G24">
            <v>51614770.869999997</v>
          </cell>
        </row>
        <row r="25">
          <cell r="F25">
            <v>7127952</v>
          </cell>
          <cell r="G25">
            <v>4576253.42</v>
          </cell>
        </row>
        <row r="26">
          <cell r="F26">
            <v>9320119</v>
          </cell>
          <cell r="G26">
            <v>7442406.04</v>
          </cell>
          <cell r="O26">
            <v>143774</v>
          </cell>
        </row>
        <row r="29">
          <cell r="F29">
            <v>122003538.89</v>
          </cell>
          <cell r="G29">
            <v>22509051.710000001</v>
          </cell>
          <cell r="J29">
            <v>500000</v>
          </cell>
          <cell r="N29">
            <v>6925461.1100000003</v>
          </cell>
          <cell r="O29">
            <v>6925461.1100000003</v>
          </cell>
        </row>
        <row r="30">
          <cell r="F30">
            <v>84930000</v>
          </cell>
          <cell r="G30">
            <v>39342310.850000001</v>
          </cell>
        </row>
        <row r="31">
          <cell r="F31">
            <v>11509391.75</v>
          </cell>
          <cell r="G31">
            <v>12678242.789999999</v>
          </cell>
          <cell r="N31">
            <v>1518654.2</v>
          </cell>
          <cell r="O31">
            <v>1518654.2</v>
          </cell>
        </row>
        <row r="32">
          <cell r="F32">
            <v>6141700</v>
          </cell>
          <cell r="G32">
            <v>5405789.8700000001</v>
          </cell>
        </row>
        <row r="35">
          <cell r="F35">
            <v>31631000</v>
          </cell>
          <cell r="G35">
            <v>22948619.199999999</v>
          </cell>
          <cell r="O35">
            <v>169742.03</v>
          </cell>
        </row>
        <row r="36">
          <cell r="F36">
            <v>130872000</v>
          </cell>
          <cell r="G36">
            <v>66258418.789999999</v>
          </cell>
          <cell r="J36">
            <v>1807469.37</v>
          </cell>
          <cell r="K36">
            <v>345169.13</v>
          </cell>
          <cell r="N36">
            <v>877101</v>
          </cell>
        </row>
        <row r="37">
          <cell r="F37">
            <v>37492000</v>
          </cell>
          <cell r="G37">
            <v>37484290.779999994</v>
          </cell>
        </row>
        <row r="38">
          <cell r="F38">
            <v>55035041.829999998</v>
          </cell>
          <cell r="G38">
            <v>53332103.770000003</v>
          </cell>
          <cell r="N38">
            <v>3285334</v>
          </cell>
          <cell r="O38">
            <v>2204301.12</v>
          </cell>
        </row>
        <row r="39">
          <cell r="F39">
            <v>64356049</v>
          </cell>
          <cell r="G39">
            <v>50454132.280000001</v>
          </cell>
          <cell r="K39">
            <v>37098</v>
          </cell>
        </row>
        <row r="40">
          <cell r="F40">
            <v>30197000</v>
          </cell>
          <cell r="G40">
            <v>29629076.800000001</v>
          </cell>
        </row>
        <row r="41">
          <cell r="F41">
            <v>46069000</v>
          </cell>
          <cell r="G41">
            <v>34334806.780000001</v>
          </cell>
          <cell r="J41">
            <v>2007000</v>
          </cell>
          <cell r="K41">
            <v>2007000</v>
          </cell>
          <cell r="N41">
            <v>67972</v>
          </cell>
          <cell r="O41">
            <v>48140.83</v>
          </cell>
        </row>
        <row r="42">
          <cell r="F42">
            <v>33956000</v>
          </cell>
          <cell r="G42">
            <v>33576222.18</v>
          </cell>
          <cell r="K42">
            <v>1020627.43</v>
          </cell>
          <cell r="N42">
            <v>2368896</v>
          </cell>
          <cell r="O42">
            <v>2300370.39</v>
          </cell>
        </row>
        <row r="43">
          <cell r="F43">
            <v>72782800</v>
          </cell>
          <cell r="G43">
            <v>39212541.609999999</v>
          </cell>
        </row>
        <row r="44">
          <cell r="F44">
            <v>29204000</v>
          </cell>
          <cell r="G44">
            <v>32353518.68</v>
          </cell>
          <cell r="N44">
            <v>153199</v>
          </cell>
        </row>
        <row r="45">
          <cell r="F45">
            <v>49756000</v>
          </cell>
          <cell r="G45">
            <v>37249863.390000001</v>
          </cell>
          <cell r="N45">
            <v>17564324</v>
          </cell>
          <cell r="O45">
            <v>17252953.539999999</v>
          </cell>
        </row>
        <row r="46">
          <cell r="F46">
            <v>16620000</v>
          </cell>
          <cell r="G46">
            <v>16625218.850000001</v>
          </cell>
          <cell r="N46">
            <v>316187</v>
          </cell>
          <cell r="O46">
            <v>418824.11</v>
          </cell>
        </row>
        <row r="49">
          <cell r="F49">
            <v>12377000</v>
          </cell>
          <cell r="G49">
            <v>12245802.26</v>
          </cell>
        </row>
        <row r="50">
          <cell r="F50">
            <v>21570000</v>
          </cell>
          <cell r="G50">
            <v>20951173.390000001</v>
          </cell>
        </row>
        <row r="55">
          <cell r="F55">
            <v>37529303</v>
          </cell>
          <cell r="G55">
            <v>30476714.32</v>
          </cell>
        </row>
        <row r="56">
          <cell r="F56">
            <v>47038326</v>
          </cell>
          <cell r="G56">
            <v>47041499.890000001</v>
          </cell>
          <cell r="N56">
            <v>389473</v>
          </cell>
          <cell r="O56">
            <v>10000</v>
          </cell>
        </row>
        <row r="57">
          <cell r="F57">
            <v>16962626</v>
          </cell>
          <cell r="G57">
            <v>11837782.939999999</v>
          </cell>
        </row>
        <row r="58">
          <cell r="F58">
            <v>2780779</v>
          </cell>
          <cell r="G58">
            <v>2700336.4699999997</v>
          </cell>
          <cell r="N58">
            <v>5171492.72</v>
          </cell>
        </row>
        <row r="59">
          <cell r="F59">
            <v>5087798</v>
          </cell>
          <cell r="G59">
            <v>5384309.6699999999</v>
          </cell>
        </row>
        <row r="62">
          <cell r="F62">
            <v>41802275</v>
          </cell>
          <cell r="G62">
            <v>42169736.420000002</v>
          </cell>
          <cell r="J62">
            <v>26000000</v>
          </cell>
          <cell r="K62">
            <v>26000000</v>
          </cell>
        </row>
        <row r="63">
          <cell r="F63">
            <v>24395419</v>
          </cell>
          <cell r="G63">
            <v>13223117.789999999</v>
          </cell>
          <cell r="J63">
            <v>400000</v>
          </cell>
          <cell r="N63">
            <v>436645</v>
          </cell>
          <cell r="O63">
            <v>423666.74</v>
          </cell>
        </row>
        <row r="64">
          <cell r="F64">
            <v>30616146</v>
          </cell>
          <cell r="G64">
            <v>31616880.609999999</v>
          </cell>
          <cell r="J64">
            <v>429529.7</v>
          </cell>
          <cell r="K64">
            <v>429529.7</v>
          </cell>
          <cell r="N64">
            <v>1165802</v>
          </cell>
        </row>
        <row r="65">
          <cell r="F65">
            <v>27408998</v>
          </cell>
          <cell r="G65">
            <v>23677500.039999999</v>
          </cell>
        </row>
        <row r="68">
          <cell r="F68">
            <v>18921000</v>
          </cell>
          <cell r="G68">
            <v>27702110.870000001</v>
          </cell>
          <cell r="J68">
            <v>24366356</v>
          </cell>
        </row>
        <row r="69">
          <cell r="F69">
            <v>26904031</v>
          </cell>
          <cell r="G69">
            <v>26276766.539999999</v>
          </cell>
          <cell r="N69">
            <v>238713</v>
          </cell>
          <cell r="O69">
            <v>238713</v>
          </cell>
        </row>
        <row r="70">
          <cell r="F70">
            <v>18959338</v>
          </cell>
          <cell r="G70">
            <v>20134330.100000001</v>
          </cell>
        </row>
        <row r="71">
          <cell r="F71">
            <v>12210984</v>
          </cell>
          <cell r="G71">
            <v>8043859.04</v>
          </cell>
        </row>
        <row r="72">
          <cell r="F72">
            <v>4135022</v>
          </cell>
          <cell r="G72">
            <v>3403977.28</v>
          </cell>
        </row>
        <row r="75">
          <cell r="F75">
            <v>43555000</v>
          </cell>
          <cell r="G75">
            <v>55743840.350000001</v>
          </cell>
          <cell r="J75">
            <v>24207897.23</v>
          </cell>
          <cell r="K75">
            <v>4619959.62</v>
          </cell>
          <cell r="N75">
            <v>1616710</v>
          </cell>
          <cell r="O75">
            <v>1616709.88</v>
          </cell>
        </row>
        <row r="76">
          <cell r="F76">
            <v>36980000</v>
          </cell>
          <cell r="G76">
            <v>31985498.309999999</v>
          </cell>
        </row>
        <row r="77">
          <cell r="F77">
            <v>2811000</v>
          </cell>
          <cell r="G77">
            <v>3291156.6999999997</v>
          </cell>
        </row>
        <row r="78">
          <cell r="F78">
            <v>23994000</v>
          </cell>
          <cell r="G78">
            <v>20238249.030000001</v>
          </cell>
        </row>
        <row r="79">
          <cell r="F79">
            <v>8759000</v>
          </cell>
          <cell r="G79">
            <v>8456562.25</v>
          </cell>
        </row>
        <row r="80">
          <cell r="F80">
            <v>16888000</v>
          </cell>
          <cell r="G80">
            <v>11405951.59</v>
          </cell>
          <cell r="N80">
            <v>51606</v>
          </cell>
        </row>
        <row r="85">
          <cell r="F85">
            <v>131464000</v>
          </cell>
          <cell r="G85">
            <v>25846434.640000001</v>
          </cell>
          <cell r="O85">
            <v>5975591.75</v>
          </cell>
        </row>
        <row r="86">
          <cell r="F86">
            <v>31957000</v>
          </cell>
          <cell r="G86">
            <v>31946828.210000001</v>
          </cell>
          <cell r="N86">
            <v>717069.32</v>
          </cell>
          <cell r="O86">
            <v>717069.32</v>
          </cell>
        </row>
        <row r="87">
          <cell r="F87">
            <v>72683000</v>
          </cell>
          <cell r="G87">
            <v>48557425.689999998</v>
          </cell>
          <cell r="O87">
            <v>231994.82</v>
          </cell>
        </row>
        <row r="88">
          <cell r="F88">
            <v>5459000</v>
          </cell>
          <cell r="G88">
            <v>3667594.1</v>
          </cell>
        </row>
        <row r="89">
          <cell r="F89">
            <v>3057477.21</v>
          </cell>
          <cell r="G89">
            <v>2973148.96</v>
          </cell>
        </row>
        <row r="92">
          <cell r="F92">
            <v>65187000</v>
          </cell>
          <cell r="G92">
            <v>56047830.979999997</v>
          </cell>
        </row>
        <row r="93">
          <cell r="F93">
            <v>65486000</v>
          </cell>
          <cell r="G93">
            <v>52158903.380000003</v>
          </cell>
        </row>
        <row r="94">
          <cell r="F94">
            <v>19426000</v>
          </cell>
          <cell r="G94">
            <v>19426208.370000001</v>
          </cell>
        </row>
        <row r="95">
          <cell r="F95">
            <v>3848000</v>
          </cell>
          <cell r="G95">
            <v>2748216.47</v>
          </cell>
        </row>
        <row r="96">
          <cell r="F96">
            <v>6383000</v>
          </cell>
          <cell r="G96">
            <v>4985368.3099999996</v>
          </cell>
          <cell r="N96">
            <v>850387</v>
          </cell>
          <cell r="O96">
            <v>1323905.7</v>
          </cell>
        </row>
        <row r="97">
          <cell r="F97">
            <v>3996000</v>
          </cell>
          <cell r="G97">
            <v>3945059.18</v>
          </cell>
        </row>
        <row r="98">
          <cell r="F98">
            <v>4656000</v>
          </cell>
          <cell r="G98">
            <v>3367582.53</v>
          </cell>
        </row>
        <row r="101">
          <cell r="F101">
            <v>39070000.000000007</v>
          </cell>
          <cell r="G101">
            <v>6408915.6600000001</v>
          </cell>
          <cell r="K101">
            <v>34092903.210000001</v>
          </cell>
        </row>
        <row r="102">
          <cell r="F102">
            <v>29123775</v>
          </cell>
          <cell r="G102">
            <v>27829094.800000001</v>
          </cell>
        </row>
        <row r="103">
          <cell r="F103">
            <v>2514000</v>
          </cell>
          <cell r="G103">
            <v>2719317.85</v>
          </cell>
        </row>
        <row r="108">
          <cell r="F108">
            <v>41513000</v>
          </cell>
          <cell r="G108">
            <v>27487044.579999998</v>
          </cell>
        </row>
        <row r="109">
          <cell r="F109">
            <v>30352594</v>
          </cell>
          <cell r="G109">
            <v>21030238.449999999</v>
          </cell>
        </row>
        <row r="110">
          <cell r="F110">
            <v>2925000</v>
          </cell>
          <cell r="G110">
            <v>2941571.5400000005</v>
          </cell>
        </row>
        <row r="111">
          <cell r="F111">
            <v>1317000</v>
          </cell>
          <cell r="G111">
            <v>1361904.25</v>
          </cell>
        </row>
        <row r="112">
          <cell r="F112">
            <v>1284000</v>
          </cell>
          <cell r="G112">
            <v>1152866.0900000001</v>
          </cell>
        </row>
        <row r="113">
          <cell r="F113">
            <v>3131071</v>
          </cell>
          <cell r="G113">
            <v>5034614.83</v>
          </cell>
        </row>
        <row r="114">
          <cell r="F114">
            <v>6869238</v>
          </cell>
          <cell r="G114">
            <v>7234275.9900000002</v>
          </cell>
        </row>
        <row r="115">
          <cell r="F115">
            <v>13413889</v>
          </cell>
          <cell r="G115">
            <v>8476752.3900000006</v>
          </cell>
        </row>
        <row r="118">
          <cell r="F118">
            <v>70393000</v>
          </cell>
          <cell r="G118">
            <v>36912162.18</v>
          </cell>
        </row>
        <row r="119">
          <cell r="F119">
            <v>33558000</v>
          </cell>
          <cell r="G119">
            <v>39001167.530000001</v>
          </cell>
          <cell r="N119">
            <v>573831</v>
          </cell>
          <cell r="O119">
            <v>765917.3</v>
          </cell>
        </row>
        <row r="120">
          <cell r="F120">
            <v>10936000</v>
          </cell>
          <cell r="G120">
            <v>9051488.1699999999</v>
          </cell>
        </row>
        <row r="121">
          <cell r="F121">
            <v>11303000</v>
          </cell>
          <cell r="G121">
            <v>11365111.380000001</v>
          </cell>
          <cell r="J121">
            <v>1327000</v>
          </cell>
          <cell r="K121">
            <v>839280.12</v>
          </cell>
        </row>
        <row r="124">
          <cell r="F124">
            <v>84716000</v>
          </cell>
          <cell r="G124">
            <v>57910206.029999994</v>
          </cell>
        </row>
        <row r="125">
          <cell r="F125">
            <v>75125057</v>
          </cell>
          <cell r="G125">
            <v>74136860.980000004</v>
          </cell>
        </row>
        <row r="126">
          <cell r="F126">
            <v>21955000</v>
          </cell>
          <cell r="G126">
            <v>14278851.109999999</v>
          </cell>
        </row>
        <row r="129">
          <cell r="F129">
            <v>72145000</v>
          </cell>
          <cell r="G129">
            <v>39645102.530000001</v>
          </cell>
          <cell r="O129">
            <v>6886823</v>
          </cell>
        </row>
        <row r="130">
          <cell r="F130">
            <v>17879143</v>
          </cell>
          <cell r="G130">
            <v>17447140.559999999</v>
          </cell>
          <cell r="J130">
            <v>1067000</v>
          </cell>
          <cell r="N130">
            <v>179576</v>
          </cell>
          <cell r="O130">
            <v>179576</v>
          </cell>
        </row>
        <row r="131">
          <cell r="F131">
            <v>3261000</v>
          </cell>
          <cell r="G131">
            <v>2801754.78</v>
          </cell>
        </row>
        <row r="134">
          <cell r="F134">
            <v>42558000</v>
          </cell>
          <cell r="G134">
            <v>25654284.940000016</v>
          </cell>
          <cell r="K134">
            <v>758710.95</v>
          </cell>
        </row>
        <row r="135">
          <cell r="F135">
            <v>22007211</v>
          </cell>
          <cell r="G135">
            <v>13829277.140000001</v>
          </cell>
          <cell r="K135">
            <v>610712.1</v>
          </cell>
        </row>
        <row r="136">
          <cell r="F136">
            <v>4000200</v>
          </cell>
          <cell r="G136">
            <v>4844930.9399999995</v>
          </cell>
        </row>
        <row r="140">
          <cell r="F140">
            <v>44356000</v>
          </cell>
          <cell r="G140">
            <v>22385958.129999999</v>
          </cell>
        </row>
        <row r="141">
          <cell r="F141">
            <v>38609000</v>
          </cell>
          <cell r="G141">
            <v>24848280.899999999</v>
          </cell>
        </row>
      </sheetData>
      <sheetData sheetId="8">
        <row r="8">
          <cell r="F8">
            <v>1219228678.96</v>
          </cell>
          <cell r="G8">
            <v>3175914841.3200002</v>
          </cell>
          <cell r="N8">
            <v>188803</v>
          </cell>
          <cell r="O8">
            <v>158122.68</v>
          </cell>
        </row>
        <row r="13">
          <cell r="F13">
            <v>153474738.42000002</v>
          </cell>
          <cell r="G13">
            <v>152869321.96000001</v>
          </cell>
        </row>
        <row r="14">
          <cell r="F14">
            <v>14290340</v>
          </cell>
          <cell r="G14">
            <v>29108300.239999995</v>
          </cell>
        </row>
        <row r="15">
          <cell r="F15">
            <v>16216172.759999998</v>
          </cell>
          <cell r="G15">
            <v>17910598.030000001</v>
          </cell>
        </row>
        <row r="16">
          <cell r="F16">
            <v>2693166</v>
          </cell>
          <cell r="G16">
            <v>2998065.7</v>
          </cell>
        </row>
        <row r="17">
          <cell r="F17">
            <v>17308084</v>
          </cell>
          <cell r="G17">
            <v>25088022.68</v>
          </cell>
          <cell r="J17">
            <v>8334908</v>
          </cell>
        </row>
        <row r="20">
          <cell r="F20">
            <v>48200988</v>
          </cell>
          <cell r="G20">
            <v>93674077.74000001</v>
          </cell>
        </row>
        <row r="21">
          <cell r="F21">
            <v>34566000</v>
          </cell>
          <cell r="G21">
            <v>35749500.920000002</v>
          </cell>
          <cell r="N21">
            <v>924155</v>
          </cell>
          <cell r="O21">
            <v>924152.29</v>
          </cell>
        </row>
        <row r="24">
          <cell r="F24">
            <v>46459873</v>
          </cell>
          <cell r="G24">
            <v>146835147.56999999</v>
          </cell>
        </row>
        <row r="25">
          <cell r="F25">
            <v>6417488</v>
          </cell>
          <cell r="G25">
            <v>15431192.390000001</v>
          </cell>
        </row>
        <row r="26">
          <cell r="F26">
            <v>12828828</v>
          </cell>
          <cell r="G26">
            <v>23204434.649999999</v>
          </cell>
        </row>
        <row r="29">
          <cell r="F29">
            <v>101048852.13</v>
          </cell>
          <cell r="G29">
            <v>48599349.130000003</v>
          </cell>
          <cell r="K29">
            <v>479812.85</v>
          </cell>
          <cell r="N29">
            <v>27880147.869999997</v>
          </cell>
          <cell r="O29">
            <v>27880147.869999997</v>
          </cell>
        </row>
        <row r="30">
          <cell r="F30">
            <v>53873149</v>
          </cell>
          <cell r="G30">
            <v>77878917.180000007</v>
          </cell>
        </row>
        <row r="31">
          <cell r="F31">
            <v>21063249.140000001</v>
          </cell>
          <cell r="G31">
            <v>21072321.899999999</v>
          </cell>
          <cell r="N31">
            <v>843986.72</v>
          </cell>
          <cell r="O31">
            <v>843986.72</v>
          </cell>
        </row>
        <row r="32">
          <cell r="F32">
            <v>4153850</v>
          </cell>
          <cell r="G32">
            <v>4890696.63</v>
          </cell>
        </row>
        <row r="35">
          <cell r="F35">
            <v>38312553</v>
          </cell>
          <cell r="G35">
            <v>34880600.350000001</v>
          </cell>
          <cell r="N35">
            <v>663537</v>
          </cell>
        </row>
        <row r="36">
          <cell r="F36">
            <v>178975448</v>
          </cell>
          <cell r="G36">
            <v>186921123.75999999</v>
          </cell>
          <cell r="J36">
            <v>51158.25</v>
          </cell>
          <cell r="K36">
            <v>1458134.06</v>
          </cell>
          <cell r="N36">
            <v>1873748</v>
          </cell>
          <cell r="O36">
            <v>2090022.27</v>
          </cell>
        </row>
        <row r="37">
          <cell r="F37">
            <v>37492000</v>
          </cell>
          <cell r="G37">
            <v>37499332.969999999</v>
          </cell>
          <cell r="N37">
            <v>907179</v>
          </cell>
          <cell r="O37">
            <v>533047.66</v>
          </cell>
        </row>
        <row r="38">
          <cell r="F38">
            <v>61257641.960000001</v>
          </cell>
          <cell r="G38">
            <v>61019763.850000001</v>
          </cell>
          <cell r="N38">
            <v>961090</v>
          </cell>
          <cell r="O38">
            <v>858867.33</v>
          </cell>
        </row>
        <row r="39">
          <cell r="F39">
            <v>63503255</v>
          </cell>
          <cell r="G39">
            <v>141259964</v>
          </cell>
        </row>
        <row r="40">
          <cell r="F40">
            <v>30198000</v>
          </cell>
          <cell r="G40">
            <v>28809818.16</v>
          </cell>
          <cell r="N40">
            <v>228522</v>
          </cell>
          <cell r="O40">
            <v>225221.53</v>
          </cell>
        </row>
        <row r="41">
          <cell r="F41">
            <v>40085000</v>
          </cell>
          <cell r="G41">
            <v>68779407.480000004</v>
          </cell>
          <cell r="N41">
            <v>192537</v>
          </cell>
          <cell r="O41">
            <v>148710.60999999999</v>
          </cell>
        </row>
        <row r="42">
          <cell r="F42">
            <v>80212332</v>
          </cell>
          <cell r="G42">
            <v>80674955.829999998</v>
          </cell>
          <cell r="K42">
            <v>160473.89000000001</v>
          </cell>
          <cell r="N42">
            <v>503839</v>
          </cell>
          <cell r="O42">
            <v>670374.57999999996</v>
          </cell>
        </row>
        <row r="43">
          <cell r="F43">
            <v>48888800</v>
          </cell>
          <cell r="G43">
            <v>45764659.200000003</v>
          </cell>
        </row>
        <row r="44">
          <cell r="F44">
            <v>32418000</v>
          </cell>
          <cell r="G44">
            <v>42304533.689999998</v>
          </cell>
          <cell r="N44">
            <v>3722759</v>
          </cell>
          <cell r="O44">
            <v>3559466.02</v>
          </cell>
        </row>
        <row r="45">
          <cell r="F45">
            <v>50966000</v>
          </cell>
          <cell r="G45">
            <v>62881844.530000001</v>
          </cell>
          <cell r="N45">
            <v>215507</v>
          </cell>
          <cell r="O45">
            <v>162850.57999999999</v>
          </cell>
        </row>
        <row r="46">
          <cell r="F46">
            <v>36654126</v>
          </cell>
          <cell r="G46">
            <v>36654590.359124996</v>
          </cell>
          <cell r="N46">
            <v>609428</v>
          </cell>
          <cell r="O46">
            <v>609426.79</v>
          </cell>
        </row>
        <row r="49">
          <cell r="F49">
            <v>15074712</v>
          </cell>
          <cell r="G49">
            <v>15208483.050000001</v>
          </cell>
        </row>
        <row r="50">
          <cell r="F50">
            <v>22929000</v>
          </cell>
          <cell r="G50">
            <v>23547619.780000001</v>
          </cell>
        </row>
        <row r="55">
          <cell r="F55">
            <v>22505303</v>
          </cell>
          <cell r="G55">
            <v>43404800.25</v>
          </cell>
          <cell r="N55">
            <v>179577</v>
          </cell>
          <cell r="O55">
            <v>176588.58</v>
          </cell>
        </row>
        <row r="56">
          <cell r="F56">
            <v>47039326</v>
          </cell>
          <cell r="G56">
            <v>47502916.07</v>
          </cell>
          <cell r="N56">
            <v>2012895</v>
          </cell>
          <cell r="O56">
            <v>2012895</v>
          </cell>
        </row>
        <row r="57">
          <cell r="F57">
            <v>10884602</v>
          </cell>
          <cell r="G57">
            <v>11910325.5</v>
          </cell>
        </row>
        <row r="58">
          <cell r="F58">
            <v>2878658.9999999991</v>
          </cell>
          <cell r="G58">
            <v>2870519.0600000005</v>
          </cell>
          <cell r="N58">
            <v>1950000</v>
          </cell>
          <cell r="O58">
            <v>7208545.8499999996</v>
          </cell>
        </row>
        <row r="59">
          <cell r="F59">
            <v>13299798</v>
          </cell>
          <cell r="G59">
            <v>14583300.310000001</v>
          </cell>
        </row>
        <row r="62">
          <cell r="F62">
            <v>38904894</v>
          </cell>
          <cell r="G62">
            <v>38897708.890000001</v>
          </cell>
          <cell r="J62">
            <v>28700000</v>
          </cell>
          <cell r="K62">
            <v>28700000</v>
          </cell>
        </row>
        <row r="63">
          <cell r="F63">
            <v>20036000</v>
          </cell>
          <cell r="G63">
            <v>38069526.729999997</v>
          </cell>
          <cell r="J63">
            <v>1000000</v>
          </cell>
          <cell r="K63">
            <v>1757000</v>
          </cell>
          <cell r="O63">
            <v>12977.7</v>
          </cell>
        </row>
        <row r="64">
          <cell r="F64">
            <v>42214199</v>
          </cell>
          <cell r="G64">
            <v>46973409.640000001</v>
          </cell>
          <cell r="O64">
            <v>1165801.06</v>
          </cell>
        </row>
        <row r="65">
          <cell r="F65">
            <v>20605062</v>
          </cell>
          <cell r="G65">
            <v>24338141.510000002</v>
          </cell>
          <cell r="J65">
            <v>4198156.3899999997</v>
          </cell>
          <cell r="K65">
            <v>4195273.92</v>
          </cell>
          <cell r="N65">
            <v>494188</v>
          </cell>
          <cell r="O65">
            <v>462086.08</v>
          </cell>
        </row>
        <row r="68">
          <cell r="F68">
            <v>43344534</v>
          </cell>
          <cell r="G68">
            <v>43401262.850000001</v>
          </cell>
          <cell r="K68">
            <v>24368886.690000001</v>
          </cell>
        </row>
        <row r="69">
          <cell r="F69">
            <v>57940891</v>
          </cell>
          <cell r="G69">
            <v>58565705.659999996</v>
          </cell>
          <cell r="N69">
            <v>166267</v>
          </cell>
          <cell r="O69">
            <v>166266.07999999999</v>
          </cell>
        </row>
        <row r="70">
          <cell r="F70">
            <v>18296901</v>
          </cell>
          <cell r="G70">
            <v>24395852.890000001</v>
          </cell>
          <cell r="N70">
            <v>195304</v>
          </cell>
          <cell r="O70">
            <v>195303.18</v>
          </cell>
        </row>
        <row r="71">
          <cell r="F71">
            <v>8248412</v>
          </cell>
          <cell r="G71">
            <v>12722552.970000001</v>
          </cell>
        </row>
        <row r="72">
          <cell r="F72">
            <v>4134022</v>
          </cell>
          <cell r="G72">
            <v>4865066.72</v>
          </cell>
        </row>
        <row r="75">
          <cell r="F75">
            <v>41555000</v>
          </cell>
          <cell r="G75">
            <v>49150833.710000001</v>
          </cell>
          <cell r="J75">
            <v>11000000</v>
          </cell>
          <cell r="K75">
            <v>33606297.549999997</v>
          </cell>
        </row>
        <row r="76">
          <cell r="F76">
            <v>32482000</v>
          </cell>
          <cell r="G76">
            <v>30307461.640000001</v>
          </cell>
        </row>
        <row r="77">
          <cell r="F77">
            <v>2813000</v>
          </cell>
          <cell r="G77">
            <v>1808166.41</v>
          </cell>
        </row>
        <row r="78">
          <cell r="F78">
            <v>13549000</v>
          </cell>
          <cell r="G78">
            <v>23189580.640000001</v>
          </cell>
        </row>
        <row r="79">
          <cell r="F79">
            <v>13435000</v>
          </cell>
          <cell r="G79">
            <v>6356048.6299999999</v>
          </cell>
        </row>
        <row r="80">
          <cell r="F80">
            <v>9716000</v>
          </cell>
          <cell r="G80">
            <v>19524256.789999999</v>
          </cell>
          <cell r="O80">
            <v>51605.79</v>
          </cell>
        </row>
        <row r="85">
          <cell r="F85">
            <v>117559000</v>
          </cell>
          <cell r="G85">
            <v>128722074.32000001</v>
          </cell>
          <cell r="O85">
            <v>108841829.65000001</v>
          </cell>
        </row>
        <row r="86">
          <cell r="F86">
            <v>30887000</v>
          </cell>
          <cell r="G86">
            <v>31041250.109999999</v>
          </cell>
          <cell r="J86">
            <v>2225883.4</v>
          </cell>
          <cell r="K86">
            <v>2225883.4</v>
          </cell>
          <cell r="N86">
            <v>187557.67</v>
          </cell>
          <cell r="O86">
            <v>187557.67</v>
          </cell>
        </row>
        <row r="87">
          <cell r="F87">
            <v>72266000</v>
          </cell>
          <cell r="G87">
            <v>61567028</v>
          </cell>
          <cell r="K87">
            <v>2059332</v>
          </cell>
          <cell r="N87">
            <v>393594.81</v>
          </cell>
          <cell r="O87">
            <v>199723.77</v>
          </cell>
        </row>
        <row r="88">
          <cell r="F88">
            <v>8161000</v>
          </cell>
          <cell r="G88">
            <v>11503722.9</v>
          </cell>
        </row>
        <row r="89">
          <cell r="F89">
            <v>2836000</v>
          </cell>
          <cell r="G89">
            <v>3684740.8599999994</v>
          </cell>
        </row>
        <row r="92">
          <cell r="F92">
            <v>60187000</v>
          </cell>
          <cell r="G92">
            <v>91869926.189999998</v>
          </cell>
        </row>
        <row r="93">
          <cell r="F93">
            <v>65486000</v>
          </cell>
          <cell r="G93">
            <v>97584158.709999993</v>
          </cell>
        </row>
        <row r="94">
          <cell r="F94">
            <v>18995000</v>
          </cell>
          <cell r="G94">
            <v>6375776.6699999999</v>
          </cell>
        </row>
        <row r="95">
          <cell r="F95">
            <v>7972000</v>
          </cell>
          <cell r="G95">
            <v>9091006.3399999999</v>
          </cell>
        </row>
        <row r="96">
          <cell r="F96">
            <v>6383000</v>
          </cell>
          <cell r="G96">
            <v>5218926.29</v>
          </cell>
        </row>
        <row r="97">
          <cell r="F97">
            <v>4021000.0000000005</v>
          </cell>
          <cell r="G97">
            <v>6259108.4100000001</v>
          </cell>
        </row>
        <row r="98">
          <cell r="F98">
            <v>3517000</v>
          </cell>
          <cell r="G98">
            <v>3773637.78</v>
          </cell>
        </row>
        <row r="101">
          <cell r="F101">
            <v>39070000</v>
          </cell>
          <cell r="G101">
            <v>71730914.5</v>
          </cell>
        </row>
        <row r="102">
          <cell r="F102">
            <v>25702222</v>
          </cell>
          <cell r="G102">
            <v>31267475.920000002</v>
          </cell>
        </row>
        <row r="103">
          <cell r="F103">
            <v>3353962</v>
          </cell>
          <cell r="G103">
            <v>3366311.18</v>
          </cell>
        </row>
        <row r="108">
          <cell r="F108">
            <v>41513000</v>
          </cell>
          <cell r="G108">
            <v>66531126.57</v>
          </cell>
        </row>
        <row r="109">
          <cell r="F109">
            <v>29800593</v>
          </cell>
          <cell r="G109">
            <v>40992232.579999998</v>
          </cell>
        </row>
        <row r="110">
          <cell r="F110">
            <v>3209571</v>
          </cell>
          <cell r="G110">
            <v>3240914.3400000008</v>
          </cell>
        </row>
        <row r="111">
          <cell r="F111">
            <v>6736862</v>
          </cell>
          <cell r="G111">
            <v>6178444.5199999996</v>
          </cell>
          <cell r="J111">
            <v>1297000</v>
          </cell>
          <cell r="K111">
            <v>1297000</v>
          </cell>
        </row>
        <row r="112">
          <cell r="F112">
            <v>1282000</v>
          </cell>
          <cell r="G112">
            <v>1436085.2000000002</v>
          </cell>
        </row>
        <row r="114">
          <cell r="F114">
            <v>11027737</v>
          </cell>
          <cell r="G114">
            <v>12044457</v>
          </cell>
        </row>
        <row r="115">
          <cell r="F115">
            <v>8589973</v>
          </cell>
          <cell r="G115">
            <v>16878450.300000001</v>
          </cell>
        </row>
        <row r="118">
          <cell r="F118">
            <v>70100000</v>
          </cell>
          <cell r="G118">
            <v>192990798.77000001</v>
          </cell>
          <cell r="O118">
            <v>0</v>
          </cell>
        </row>
        <row r="119">
          <cell r="F119">
            <v>33559000</v>
          </cell>
          <cell r="G119">
            <v>30880013.559999999</v>
          </cell>
          <cell r="O119">
            <v>0</v>
          </cell>
        </row>
        <row r="120">
          <cell r="F120">
            <v>22741000</v>
          </cell>
          <cell r="G120">
            <v>19784631.960000001</v>
          </cell>
          <cell r="N120">
            <v>450832</v>
          </cell>
          <cell r="O120">
            <v>450832</v>
          </cell>
        </row>
        <row r="121">
          <cell r="F121">
            <v>17539000</v>
          </cell>
          <cell r="G121">
            <v>17540170.760000002</v>
          </cell>
          <cell r="K121">
            <v>674340.02</v>
          </cell>
          <cell r="N121">
            <v>759319</v>
          </cell>
          <cell r="O121">
            <v>759319</v>
          </cell>
        </row>
        <row r="124">
          <cell r="F124">
            <v>57425000</v>
          </cell>
          <cell r="G124">
            <v>60095769.939999998</v>
          </cell>
        </row>
        <row r="125">
          <cell r="F125">
            <v>78491000</v>
          </cell>
          <cell r="G125">
            <v>75436649.540000007</v>
          </cell>
          <cell r="N125">
            <v>27226</v>
          </cell>
          <cell r="O125">
            <v>54519.15</v>
          </cell>
        </row>
        <row r="126">
          <cell r="F126">
            <v>22710716.940000001</v>
          </cell>
          <cell r="G126">
            <v>32382499.760000002</v>
          </cell>
        </row>
        <row r="129">
          <cell r="F129">
            <v>72147000</v>
          </cell>
          <cell r="G129">
            <v>42947997.799999997</v>
          </cell>
        </row>
        <row r="130">
          <cell r="F130">
            <v>17654413</v>
          </cell>
          <cell r="G130">
            <v>17818117.400000002</v>
          </cell>
          <cell r="J130">
            <v>1000000</v>
          </cell>
          <cell r="K130">
            <v>3066951.7199999997</v>
          </cell>
        </row>
        <row r="131">
          <cell r="F131">
            <v>3261000</v>
          </cell>
          <cell r="G131">
            <v>3929785.79</v>
          </cell>
        </row>
        <row r="134">
          <cell r="F134">
            <v>35105437.900000021</v>
          </cell>
          <cell r="G134">
            <v>72441813.480000004</v>
          </cell>
          <cell r="K134">
            <v>1010324.1799999999</v>
          </cell>
        </row>
        <row r="135">
          <cell r="F135">
            <v>22581283</v>
          </cell>
          <cell r="G135">
            <v>18079328.259999998</v>
          </cell>
        </row>
        <row r="136">
          <cell r="F136">
            <v>8252000</v>
          </cell>
          <cell r="G136">
            <v>10861468.110000001</v>
          </cell>
        </row>
        <row r="140">
          <cell r="F140">
            <v>54987000</v>
          </cell>
          <cell r="G140">
            <v>25529234.920000002</v>
          </cell>
        </row>
      </sheetData>
      <sheetData sheetId="9">
        <row r="8">
          <cell r="F8">
            <v>3176957810.9299998</v>
          </cell>
          <cell r="G8">
            <v>3176957194.6599998</v>
          </cell>
          <cell r="N8">
            <v>2220960</v>
          </cell>
        </row>
        <row r="13">
          <cell r="F13">
            <v>47651798</v>
          </cell>
          <cell r="G13">
            <v>33462403.050000001</v>
          </cell>
        </row>
        <row r="14">
          <cell r="F14">
            <v>22383124</v>
          </cell>
          <cell r="G14">
            <v>2303170.9</v>
          </cell>
        </row>
        <row r="15">
          <cell r="F15">
            <v>12920491</v>
          </cell>
          <cell r="G15">
            <v>12745759.300000001</v>
          </cell>
        </row>
        <row r="16">
          <cell r="F16">
            <v>2218166</v>
          </cell>
          <cell r="G16">
            <v>2149001.81</v>
          </cell>
          <cell r="J16">
            <v>600000</v>
          </cell>
          <cell r="K16">
            <v>600000</v>
          </cell>
        </row>
        <row r="17">
          <cell r="F17">
            <v>19422654.91</v>
          </cell>
          <cell r="G17">
            <v>17350284.440000001</v>
          </cell>
        </row>
        <row r="20">
          <cell r="F20">
            <v>164640000</v>
          </cell>
          <cell r="G20">
            <v>80288981.439999998</v>
          </cell>
        </row>
        <row r="21">
          <cell r="F21">
            <v>30214000</v>
          </cell>
          <cell r="G21">
            <v>25711557.989999998</v>
          </cell>
          <cell r="J21">
            <v>2930000</v>
          </cell>
        </row>
        <row r="24">
          <cell r="F24">
            <v>74742873</v>
          </cell>
          <cell r="G24">
            <v>19768742.75</v>
          </cell>
        </row>
        <row r="25">
          <cell r="F25">
            <v>6276487</v>
          </cell>
          <cell r="G25">
            <v>3868377.81</v>
          </cell>
        </row>
        <row r="26">
          <cell r="F26">
            <v>9701166</v>
          </cell>
          <cell r="G26">
            <v>3248575.39</v>
          </cell>
          <cell r="N26">
            <v>456885</v>
          </cell>
          <cell r="O26">
            <v>456885</v>
          </cell>
        </row>
        <row r="29">
          <cell r="F29">
            <v>68544820.379999995</v>
          </cell>
          <cell r="G29">
            <v>47152439.170000002</v>
          </cell>
          <cell r="N29">
            <v>12073179.619999999</v>
          </cell>
          <cell r="O29">
            <v>12073179.619999999</v>
          </cell>
        </row>
        <row r="30">
          <cell r="F30">
            <v>32411000</v>
          </cell>
          <cell r="G30">
            <v>32384429.350000001</v>
          </cell>
        </row>
        <row r="31">
          <cell r="F31">
            <v>12359978.18</v>
          </cell>
          <cell r="G31">
            <v>11636812.83</v>
          </cell>
          <cell r="N31">
            <v>517289.82</v>
          </cell>
          <cell r="O31">
            <v>517289.82</v>
          </cell>
        </row>
        <row r="32">
          <cell r="F32">
            <v>4635850</v>
          </cell>
          <cell r="G32">
            <v>4634682.97</v>
          </cell>
        </row>
        <row r="35">
          <cell r="F35">
            <v>39364555</v>
          </cell>
          <cell r="G35">
            <v>15930698.640000001</v>
          </cell>
          <cell r="O35">
            <v>402500.73</v>
          </cell>
        </row>
        <row r="36">
          <cell r="F36">
            <v>178975448</v>
          </cell>
          <cell r="G36">
            <v>6970117.25</v>
          </cell>
          <cell r="J36">
            <v>1047670.13</v>
          </cell>
          <cell r="K36">
            <v>288878.5</v>
          </cell>
          <cell r="N36">
            <v>2627596.7000000002</v>
          </cell>
        </row>
        <row r="37">
          <cell r="F37">
            <v>37491000</v>
          </cell>
          <cell r="G37">
            <v>37490691.299999997</v>
          </cell>
          <cell r="N37">
            <v>3085542</v>
          </cell>
          <cell r="O37">
            <v>3018978.41</v>
          </cell>
        </row>
        <row r="38">
          <cell r="F38">
            <v>54539556.240000002</v>
          </cell>
          <cell r="G38">
            <v>54537416.189999998</v>
          </cell>
          <cell r="N38">
            <v>407295.67</v>
          </cell>
          <cell r="O38">
            <v>317234.89</v>
          </cell>
        </row>
        <row r="39">
          <cell r="F39">
            <v>75689000</v>
          </cell>
          <cell r="G39">
            <v>21369736.190000001</v>
          </cell>
        </row>
        <row r="40">
          <cell r="F40">
            <v>40031454.810000002</v>
          </cell>
          <cell r="G40">
            <v>21561475.949999999</v>
          </cell>
        </row>
        <row r="41">
          <cell r="F41">
            <v>60499000</v>
          </cell>
          <cell r="G41">
            <v>29154094</v>
          </cell>
          <cell r="N41">
            <v>116159</v>
          </cell>
          <cell r="O41">
            <v>192536.07</v>
          </cell>
        </row>
        <row r="42">
          <cell r="F42">
            <v>58165766</v>
          </cell>
          <cell r="G42">
            <v>22279554.899999999</v>
          </cell>
          <cell r="N42">
            <v>426869</v>
          </cell>
          <cell r="O42">
            <v>426868.46</v>
          </cell>
        </row>
        <row r="43">
          <cell r="F43">
            <v>88341800</v>
          </cell>
          <cell r="G43">
            <v>32137295.59</v>
          </cell>
        </row>
        <row r="44">
          <cell r="F44">
            <v>100234159</v>
          </cell>
          <cell r="G44">
            <v>20377116.77</v>
          </cell>
          <cell r="N44">
            <v>1171132</v>
          </cell>
          <cell r="O44">
            <v>721930.98</v>
          </cell>
        </row>
        <row r="45">
          <cell r="F45">
            <v>44057000</v>
          </cell>
          <cell r="G45">
            <v>41501869.210000001</v>
          </cell>
          <cell r="N45">
            <v>955122</v>
          </cell>
          <cell r="O45">
            <v>726391.02</v>
          </cell>
        </row>
        <row r="46">
          <cell r="F46">
            <v>21803709</v>
          </cell>
          <cell r="G46">
            <v>17807352.52</v>
          </cell>
          <cell r="N46">
            <v>4872222</v>
          </cell>
          <cell r="O46">
            <v>4872222</v>
          </cell>
        </row>
        <row r="49">
          <cell r="F49">
            <v>18025518</v>
          </cell>
          <cell r="G49">
            <v>13519417.18</v>
          </cell>
        </row>
        <row r="50">
          <cell r="F50">
            <v>27096000</v>
          </cell>
          <cell r="G50">
            <v>27043102.699999999</v>
          </cell>
        </row>
        <row r="55">
          <cell r="F55">
            <v>36790303</v>
          </cell>
          <cell r="G55">
            <v>30953882</v>
          </cell>
        </row>
        <row r="56">
          <cell r="F56">
            <v>48039326</v>
          </cell>
          <cell r="G56">
            <v>42423605.590000004</v>
          </cell>
          <cell r="N56">
            <v>1466793</v>
          </cell>
          <cell r="O56">
            <v>1459399.83</v>
          </cell>
        </row>
        <row r="57">
          <cell r="F57">
            <v>11371110.439999999</v>
          </cell>
          <cell r="G57">
            <v>11404204.199999999</v>
          </cell>
          <cell r="J57">
            <v>33320</v>
          </cell>
          <cell r="K57">
            <v>33320</v>
          </cell>
        </row>
        <row r="58">
          <cell r="F58">
            <v>3325187.88</v>
          </cell>
          <cell r="G58">
            <v>2885150.9699999997</v>
          </cell>
        </row>
        <row r="59">
          <cell r="F59">
            <v>4897797</v>
          </cell>
          <cell r="G59">
            <v>4865889.3</v>
          </cell>
        </row>
        <row r="62">
          <cell r="F62">
            <v>39145578</v>
          </cell>
          <cell r="G62">
            <v>34705499.75</v>
          </cell>
          <cell r="J62">
            <v>10000000</v>
          </cell>
          <cell r="K62">
            <v>10000000</v>
          </cell>
        </row>
        <row r="63">
          <cell r="F63">
            <v>20919849</v>
          </cell>
          <cell r="G63">
            <v>14371184.539999999</v>
          </cell>
        </row>
        <row r="64">
          <cell r="F64">
            <v>71254514</v>
          </cell>
          <cell r="G64">
            <v>43916099.469999999</v>
          </cell>
          <cell r="J64">
            <v>500000</v>
          </cell>
          <cell r="K64">
            <v>500000</v>
          </cell>
          <cell r="N64">
            <v>351189</v>
          </cell>
        </row>
        <row r="65">
          <cell r="F65">
            <v>43754210</v>
          </cell>
          <cell r="G65">
            <v>30367497.73</v>
          </cell>
        </row>
        <row r="68">
          <cell r="F68">
            <v>54399162</v>
          </cell>
          <cell r="G68">
            <v>53765683.689999998</v>
          </cell>
          <cell r="J68">
            <v>27616528</v>
          </cell>
          <cell r="K68">
            <v>2856388.39</v>
          </cell>
        </row>
        <row r="69">
          <cell r="F69">
            <v>34870541</v>
          </cell>
          <cell r="G69">
            <v>34793686.060000002</v>
          </cell>
          <cell r="N69">
            <v>86085</v>
          </cell>
          <cell r="O69">
            <v>86084.800000000003</v>
          </cell>
        </row>
        <row r="70">
          <cell r="F70">
            <v>15793600</v>
          </cell>
          <cell r="G70">
            <v>13637646.199999999</v>
          </cell>
          <cell r="N70">
            <v>370652</v>
          </cell>
          <cell r="O70">
            <v>370651.2</v>
          </cell>
        </row>
        <row r="71">
          <cell r="F71">
            <v>11631412</v>
          </cell>
          <cell r="G71">
            <v>9049622.5099999998</v>
          </cell>
          <cell r="J71">
            <v>590000</v>
          </cell>
          <cell r="K71">
            <v>590000</v>
          </cell>
        </row>
        <row r="72">
          <cell r="F72">
            <v>4134022</v>
          </cell>
          <cell r="G72">
            <v>3771096.18</v>
          </cell>
          <cell r="J72">
            <v>642000</v>
          </cell>
          <cell r="K72">
            <v>350000</v>
          </cell>
        </row>
        <row r="75">
          <cell r="F75">
            <v>41921000</v>
          </cell>
          <cell r="G75">
            <v>41916188.520000003</v>
          </cell>
          <cell r="J75">
            <v>21536529.460000001</v>
          </cell>
          <cell r="K75">
            <v>21536529.460000001</v>
          </cell>
        </row>
        <row r="76">
          <cell r="F76">
            <v>30160000</v>
          </cell>
          <cell r="G76">
            <v>24412051.48</v>
          </cell>
        </row>
        <row r="77">
          <cell r="F77">
            <v>3312000</v>
          </cell>
          <cell r="G77">
            <v>3304508.63</v>
          </cell>
        </row>
        <row r="78">
          <cell r="F78">
            <v>39750529</v>
          </cell>
          <cell r="G78">
            <v>23092798.309999999</v>
          </cell>
        </row>
        <row r="79">
          <cell r="F79">
            <v>7352718</v>
          </cell>
          <cell r="G79">
            <v>7098033.79</v>
          </cell>
          <cell r="N79">
            <v>34011</v>
          </cell>
        </row>
        <row r="80">
          <cell r="F80">
            <v>25974000</v>
          </cell>
          <cell r="G80">
            <v>22976657.039999999</v>
          </cell>
        </row>
        <row r="85">
          <cell r="F85">
            <v>67350000</v>
          </cell>
          <cell r="G85">
            <v>31711262.370000005</v>
          </cell>
          <cell r="O85">
            <v>10531441.84</v>
          </cell>
        </row>
        <row r="86">
          <cell r="F86">
            <v>30995000</v>
          </cell>
          <cell r="G86">
            <v>30971147.149999999</v>
          </cell>
          <cell r="N86">
            <v>16478.580000000002</v>
          </cell>
          <cell r="O86">
            <v>16478.580000000002</v>
          </cell>
        </row>
        <row r="87">
          <cell r="F87">
            <v>50825000</v>
          </cell>
          <cell r="G87">
            <v>27065936.609999999</v>
          </cell>
          <cell r="N87">
            <v>261849.97000000003</v>
          </cell>
          <cell r="O87">
            <v>110309.24</v>
          </cell>
        </row>
        <row r="88">
          <cell r="F88">
            <v>10600000</v>
          </cell>
          <cell r="G88">
            <v>4330360.22</v>
          </cell>
        </row>
        <row r="89">
          <cell r="F89">
            <v>2837000</v>
          </cell>
          <cell r="G89">
            <v>2722541.63</v>
          </cell>
        </row>
        <row r="92">
          <cell r="F92">
            <v>49323000</v>
          </cell>
          <cell r="G92">
            <v>48711483.590000004</v>
          </cell>
        </row>
        <row r="93">
          <cell r="F93">
            <v>45486000</v>
          </cell>
          <cell r="G93">
            <v>42181410.18</v>
          </cell>
          <cell r="N93">
            <v>1709694</v>
          </cell>
        </row>
        <row r="94">
          <cell r="F94">
            <v>18346000</v>
          </cell>
          <cell r="G94">
            <v>7998962.3899999997</v>
          </cell>
        </row>
        <row r="96">
          <cell r="F96">
            <v>6383000</v>
          </cell>
          <cell r="G96">
            <v>4157074.54</v>
          </cell>
        </row>
        <row r="97">
          <cell r="F97">
            <v>4102000</v>
          </cell>
          <cell r="G97">
            <v>1633549.25</v>
          </cell>
        </row>
        <row r="98">
          <cell r="F98">
            <v>29741000</v>
          </cell>
          <cell r="G98">
            <v>3265053.41</v>
          </cell>
        </row>
        <row r="101">
          <cell r="F101">
            <v>39070000</v>
          </cell>
          <cell r="G101">
            <v>39070000</v>
          </cell>
          <cell r="J101">
            <v>80000000</v>
          </cell>
          <cell r="K101">
            <v>17925919.190000001</v>
          </cell>
        </row>
        <row r="102">
          <cell r="F102">
            <v>25702222</v>
          </cell>
          <cell r="G102">
            <v>11897562.279999999</v>
          </cell>
        </row>
        <row r="103">
          <cell r="F103">
            <v>4512516</v>
          </cell>
          <cell r="G103">
            <v>3835813.25</v>
          </cell>
        </row>
        <row r="108">
          <cell r="F108">
            <v>43197598</v>
          </cell>
          <cell r="G108">
            <v>43181908.880000003</v>
          </cell>
        </row>
        <row r="109">
          <cell r="F109">
            <v>29800593</v>
          </cell>
          <cell r="G109">
            <v>29188228.620000001</v>
          </cell>
        </row>
        <row r="110">
          <cell r="F110">
            <v>3938968</v>
          </cell>
          <cell r="G110">
            <v>3938549.3099999991</v>
          </cell>
        </row>
        <row r="111">
          <cell r="F111">
            <v>3866041</v>
          </cell>
          <cell r="G111">
            <v>2185375.3499999996</v>
          </cell>
        </row>
        <row r="112">
          <cell r="F112">
            <v>1615000</v>
          </cell>
          <cell r="G112">
            <v>979360.44000000006</v>
          </cell>
        </row>
        <row r="114">
          <cell r="F114">
            <v>8968155</v>
          </cell>
          <cell r="G114">
            <v>8580645.0099999998</v>
          </cell>
          <cell r="J114">
            <v>66640</v>
          </cell>
          <cell r="K114">
            <v>66640</v>
          </cell>
        </row>
        <row r="115">
          <cell r="F115">
            <v>8589972</v>
          </cell>
          <cell r="G115">
            <v>7904656</v>
          </cell>
        </row>
        <row r="118">
          <cell r="F118">
            <v>50474000</v>
          </cell>
          <cell r="G118">
            <v>19352829.690000001</v>
          </cell>
          <cell r="J118">
            <v>600000</v>
          </cell>
          <cell r="K118">
            <v>0</v>
          </cell>
          <cell r="N118">
            <v>0</v>
          </cell>
          <cell r="O118">
            <v>0</v>
          </cell>
        </row>
        <row r="119">
          <cell r="F119">
            <v>104076000</v>
          </cell>
          <cell r="G119">
            <v>37685091.100000001</v>
          </cell>
          <cell r="J119">
            <v>0</v>
          </cell>
          <cell r="K119">
            <v>0</v>
          </cell>
          <cell r="N119">
            <v>46232</v>
          </cell>
          <cell r="O119">
            <v>35105.550000000003</v>
          </cell>
        </row>
        <row r="120">
          <cell r="F120">
            <v>21195000</v>
          </cell>
          <cell r="G120">
            <v>8689767.5500000007</v>
          </cell>
          <cell r="J120">
            <v>0</v>
          </cell>
          <cell r="K120">
            <v>0</v>
          </cell>
          <cell r="N120">
            <v>0</v>
          </cell>
          <cell r="O120">
            <v>0</v>
          </cell>
        </row>
        <row r="121">
          <cell r="F121">
            <v>58598000</v>
          </cell>
          <cell r="G121">
            <v>51611158.600000001</v>
          </cell>
          <cell r="J121">
            <v>1305061</v>
          </cell>
          <cell r="K121">
            <v>1305061</v>
          </cell>
          <cell r="N121">
            <v>1082169</v>
          </cell>
          <cell r="O121">
            <v>1082169</v>
          </cell>
        </row>
        <row r="124">
          <cell r="F124">
            <v>93214000</v>
          </cell>
          <cell r="G124">
            <v>56394395.18</v>
          </cell>
        </row>
        <row r="125">
          <cell r="F125">
            <v>129722000</v>
          </cell>
          <cell r="G125">
            <v>70910094.670000002</v>
          </cell>
          <cell r="N125">
            <v>1243255</v>
          </cell>
          <cell r="O125">
            <v>740854.18</v>
          </cell>
        </row>
        <row r="126">
          <cell r="F126">
            <v>21957999.800000001</v>
          </cell>
          <cell r="G126">
            <v>21710000.260000002</v>
          </cell>
        </row>
        <row r="129">
          <cell r="F129">
            <v>33517282</v>
          </cell>
          <cell r="G129">
            <v>32024064.549999993</v>
          </cell>
        </row>
        <row r="130">
          <cell r="F130">
            <v>26452786</v>
          </cell>
          <cell r="G130">
            <v>24286900.149999999</v>
          </cell>
          <cell r="J130">
            <v>2599829.48</v>
          </cell>
        </row>
        <row r="131">
          <cell r="F131">
            <v>3511000</v>
          </cell>
          <cell r="G131">
            <v>3366294.74</v>
          </cell>
          <cell r="J131">
            <v>66640</v>
          </cell>
        </row>
        <row r="134">
          <cell r="F134">
            <v>72505000</v>
          </cell>
          <cell r="G134">
            <v>31377058.339999981</v>
          </cell>
          <cell r="K134">
            <v>1006965.4700000001</v>
          </cell>
        </row>
        <row r="135">
          <cell r="F135">
            <v>13920000</v>
          </cell>
          <cell r="G135">
            <v>11503298.949999999</v>
          </cell>
          <cell r="J135">
            <v>2563640</v>
          </cell>
          <cell r="K135">
            <v>66640</v>
          </cell>
        </row>
        <row r="136">
          <cell r="F136">
            <v>24783000</v>
          </cell>
          <cell r="G136">
            <v>17171240.890000001</v>
          </cell>
        </row>
        <row r="140">
          <cell r="F140">
            <v>59215000</v>
          </cell>
          <cell r="G140">
            <v>32007052.530000001</v>
          </cell>
        </row>
      </sheetData>
      <sheetData sheetId="10">
        <row r="8">
          <cell r="F8">
            <v>1873291346.49</v>
          </cell>
          <cell r="G8">
            <v>1873800987.52</v>
          </cell>
          <cell r="O8">
            <v>95785.24</v>
          </cell>
        </row>
        <row r="13">
          <cell r="F13">
            <v>45964891</v>
          </cell>
          <cell r="G13">
            <v>51054570.719999999</v>
          </cell>
        </row>
        <row r="14">
          <cell r="F14">
            <v>22651994</v>
          </cell>
          <cell r="G14">
            <v>18511766.32</v>
          </cell>
        </row>
        <row r="15">
          <cell r="F15">
            <v>23046040</v>
          </cell>
          <cell r="G15">
            <v>13363684.09</v>
          </cell>
        </row>
        <row r="16">
          <cell r="F16">
            <v>4020166</v>
          </cell>
          <cell r="G16">
            <v>3858348.31</v>
          </cell>
          <cell r="J16">
            <v>592000</v>
          </cell>
          <cell r="K16">
            <v>592000</v>
          </cell>
        </row>
        <row r="17">
          <cell r="F17">
            <v>25088945.59</v>
          </cell>
          <cell r="G17">
            <v>20000731.940000001</v>
          </cell>
        </row>
        <row r="20">
          <cell r="F20">
            <v>36194000</v>
          </cell>
          <cell r="G20">
            <v>104141645.44</v>
          </cell>
        </row>
        <row r="21">
          <cell r="F21">
            <v>59795000</v>
          </cell>
          <cell r="G21">
            <v>63988592.979999997</v>
          </cell>
          <cell r="K21">
            <v>2930000</v>
          </cell>
          <cell r="N21">
            <v>33522</v>
          </cell>
          <cell r="O21">
            <v>33521.269999999997</v>
          </cell>
        </row>
        <row r="24">
          <cell r="F24">
            <v>43910875</v>
          </cell>
          <cell r="G24">
            <v>19692479.890000001</v>
          </cell>
        </row>
        <row r="25">
          <cell r="F25">
            <v>9099712</v>
          </cell>
          <cell r="G25">
            <v>4447461.53</v>
          </cell>
          <cell r="J25">
            <v>3200630</v>
          </cell>
          <cell r="K25">
            <v>2993630</v>
          </cell>
        </row>
        <row r="26">
          <cell r="F26">
            <v>11768483</v>
          </cell>
          <cell r="G26">
            <v>10673860</v>
          </cell>
        </row>
        <row r="29">
          <cell r="F29">
            <v>67108426.640000001</v>
          </cell>
          <cell r="G29">
            <v>52053181</v>
          </cell>
          <cell r="N29">
            <v>25306042.359999999</v>
          </cell>
          <cell r="O29">
            <v>25306042.359999999</v>
          </cell>
        </row>
        <row r="30">
          <cell r="F30">
            <v>36571000</v>
          </cell>
          <cell r="G30">
            <v>36208589.079999998</v>
          </cell>
        </row>
        <row r="31">
          <cell r="F31">
            <v>58824186.340000004</v>
          </cell>
          <cell r="G31">
            <v>24397156.23</v>
          </cell>
          <cell r="N31">
            <v>16800656.829999998</v>
          </cell>
          <cell r="O31">
            <v>16800656.829999998</v>
          </cell>
        </row>
        <row r="32">
          <cell r="F32">
            <v>6231750</v>
          </cell>
          <cell r="G32">
            <v>6232751.3499999996</v>
          </cell>
        </row>
        <row r="35">
          <cell r="F35">
            <v>48614441</v>
          </cell>
          <cell r="G35">
            <v>31527727.550000001</v>
          </cell>
        </row>
        <row r="36">
          <cell r="F36">
            <v>208596124</v>
          </cell>
          <cell r="G36">
            <v>64499434.770000003</v>
          </cell>
          <cell r="J36">
            <v>2386150.61</v>
          </cell>
          <cell r="K36">
            <v>1692212.52</v>
          </cell>
          <cell r="O36">
            <v>1693975.36</v>
          </cell>
        </row>
        <row r="37">
          <cell r="F37">
            <v>95987068</v>
          </cell>
          <cell r="G37">
            <v>48918288.299999997</v>
          </cell>
          <cell r="O37">
            <v>185580.76</v>
          </cell>
        </row>
        <row r="38">
          <cell r="F38">
            <v>69011424.409999996</v>
          </cell>
          <cell r="G38">
            <v>69010461.219999999</v>
          </cell>
          <cell r="N38">
            <v>555894</v>
          </cell>
          <cell r="O38">
            <v>548257.43000000005</v>
          </cell>
        </row>
        <row r="39">
          <cell r="F39">
            <v>112467101</v>
          </cell>
          <cell r="G39">
            <v>77449776.290000007</v>
          </cell>
          <cell r="K39">
            <v>1879575</v>
          </cell>
        </row>
        <row r="40">
          <cell r="F40">
            <v>118389681</v>
          </cell>
          <cell r="G40">
            <v>21263655.829999998</v>
          </cell>
          <cell r="O40">
            <v>173336.18</v>
          </cell>
        </row>
        <row r="41">
          <cell r="F41">
            <v>129660498</v>
          </cell>
          <cell r="G41">
            <v>55203664.189999998</v>
          </cell>
          <cell r="O41">
            <v>116158.62</v>
          </cell>
        </row>
        <row r="42">
          <cell r="F42">
            <v>71754122</v>
          </cell>
          <cell r="G42">
            <v>43525460.100000001</v>
          </cell>
          <cell r="N42">
            <v>1615523</v>
          </cell>
          <cell r="O42">
            <v>1615522.64</v>
          </cell>
        </row>
        <row r="43">
          <cell r="F43">
            <v>76300471</v>
          </cell>
          <cell r="G43">
            <v>37323503.600000001</v>
          </cell>
        </row>
        <row r="44">
          <cell r="F44">
            <v>30823500</v>
          </cell>
          <cell r="G44">
            <v>42279569.07</v>
          </cell>
          <cell r="N44">
            <v>3357698</v>
          </cell>
          <cell r="O44">
            <v>918914.02</v>
          </cell>
        </row>
        <row r="45">
          <cell r="F45">
            <v>53318000</v>
          </cell>
          <cell r="G45">
            <v>55371392.859999999</v>
          </cell>
          <cell r="J45">
            <v>17145193.600000001</v>
          </cell>
        </row>
        <row r="46">
          <cell r="F46">
            <v>37588708</v>
          </cell>
          <cell r="G46">
            <v>28184143.390000001</v>
          </cell>
        </row>
        <row r="49">
          <cell r="F49">
            <v>21627918</v>
          </cell>
          <cell r="G49">
            <v>10086685.710000001</v>
          </cell>
        </row>
        <row r="50">
          <cell r="F50">
            <v>28453000</v>
          </cell>
          <cell r="G50">
            <v>18958844.600000001</v>
          </cell>
        </row>
        <row r="55">
          <cell r="F55">
            <v>37479195</v>
          </cell>
          <cell r="G55">
            <v>42359858.200000003</v>
          </cell>
        </row>
        <row r="56">
          <cell r="F56">
            <v>69627856</v>
          </cell>
          <cell r="G56">
            <v>66655675.68</v>
          </cell>
          <cell r="N56">
            <v>406767</v>
          </cell>
          <cell r="O56">
            <v>406767</v>
          </cell>
        </row>
        <row r="57">
          <cell r="F57">
            <v>18055468</v>
          </cell>
          <cell r="G57">
            <v>11564280.630000001</v>
          </cell>
          <cell r="K57">
            <v>140494.29</v>
          </cell>
        </row>
        <row r="58">
          <cell r="F58">
            <v>3993282.8</v>
          </cell>
          <cell r="G58">
            <v>3523538.37</v>
          </cell>
          <cell r="N58">
            <v>22348401.09</v>
          </cell>
        </row>
        <row r="59">
          <cell r="F59">
            <v>5262843</v>
          </cell>
          <cell r="G59">
            <v>6062243.5099999998</v>
          </cell>
          <cell r="J59">
            <v>827000</v>
          </cell>
        </row>
        <row r="62">
          <cell r="F62">
            <v>85355909</v>
          </cell>
          <cell r="G62">
            <v>51689161.219999999</v>
          </cell>
          <cell r="J62">
            <v>13780000</v>
          </cell>
          <cell r="K62">
            <v>13780000</v>
          </cell>
        </row>
        <row r="63">
          <cell r="F63">
            <v>26201869</v>
          </cell>
          <cell r="G63">
            <v>22323488.059999999</v>
          </cell>
          <cell r="J63">
            <v>10986868.5</v>
          </cell>
          <cell r="N63">
            <v>653606</v>
          </cell>
        </row>
        <row r="64">
          <cell r="F64">
            <v>55242881</v>
          </cell>
          <cell r="G64">
            <v>77867196.269999996</v>
          </cell>
          <cell r="O64">
            <v>351188.27</v>
          </cell>
        </row>
        <row r="65">
          <cell r="F65">
            <v>41820666</v>
          </cell>
          <cell r="G65">
            <v>38348404.689999998</v>
          </cell>
          <cell r="J65">
            <v>3823001.8</v>
          </cell>
          <cell r="K65">
            <v>3051179.55</v>
          </cell>
          <cell r="N65">
            <v>203525</v>
          </cell>
        </row>
        <row r="68">
          <cell r="F68">
            <v>41310225</v>
          </cell>
          <cell r="G68">
            <v>22403431.109999999</v>
          </cell>
          <cell r="J68">
            <v>37141055.289999999</v>
          </cell>
          <cell r="K68">
            <v>37347816.399999999</v>
          </cell>
        </row>
        <row r="69">
          <cell r="F69">
            <v>81095567</v>
          </cell>
          <cell r="G69">
            <v>77320808.709999993</v>
          </cell>
          <cell r="N69">
            <v>646320</v>
          </cell>
          <cell r="O69">
            <v>646319.47</v>
          </cell>
        </row>
        <row r="70">
          <cell r="F70">
            <v>20978306</v>
          </cell>
          <cell r="G70">
            <v>19826267.010000002</v>
          </cell>
        </row>
        <row r="71">
          <cell r="F71">
            <v>48909732</v>
          </cell>
          <cell r="G71">
            <v>14988166.07</v>
          </cell>
        </row>
        <row r="75">
          <cell r="F75">
            <v>141921000</v>
          </cell>
          <cell r="G75">
            <v>75530446.310000002</v>
          </cell>
        </row>
        <row r="76">
          <cell r="F76">
            <v>49453000</v>
          </cell>
          <cell r="G76">
            <v>50898026.579999998</v>
          </cell>
        </row>
        <row r="77">
          <cell r="F77">
            <v>11359606</v>
          </cell>
          <cell r="G77">
            <v>8694076.4100000001</v>
          </cell>
          <cell r="N77">
            <v>7634625</v>
          </cell>
          <cell r="O77">
            <v>8260563.6200000001</v>
          </cell>
        </row>
        <row r="78">
          <cell r="F78">
            <v>36933000</v>
          </cell>
          <cell r="G78">
            <v>31817701.829999998</v>
          </cell>
        </row>
        <row r="79">
          <cell r="F79">
            <v>8026377</v>
          </cell>
          <cell r="G79">
            <v>7831532.1600000001</v>
          </cell>
          <cell r="N79">
            <v>3532954</v>
          </cell>
          <cell r="O79">
            <v>3547095.61</v>
          </cell>
        </row>
        <row r="80">
          <cell r="F80">
            <v>18517322</v>
          </cell>
          <cell r="G80">
            <v>17051876.239999998</v>
          </cell>
          <cell r="N80">
            <v>4554168</v>
          </cell>
          <cell r="O80">
            <v>4553522.54</v>
          </cell>
        </row>
        <row r="85">
          <cell r="F85">
            <v>65252000</v>
          </cell>
          <cell r="G85">
            <v>61051855.409999996</v>
          </cell>
          <cell r="O85">
            <v>7736252.8900000006</v>
          </cell>
        </row>
        <row r="86">
          <cell r="F86">
            <v>57775000</v>
          </cell>
          <cell r="G86">
            <v>50788580.049999997</v>
          </cell>
          <cell r="J86">
            <v>5366500</v>
          </cell>
          <cell r="K86">
            <v>115089.63</v>
          </cell>
          <cell r="N86">
            <v>2952066.32</v>
          </cell>
          <cell r="O86">
            <v>2682700.4</v>
          </cell>
        </row>
        <row r="87">
          <cell r="F87">
            <v>62082000</v>
          </cell>
          <cell r="G87">
            <v>54101519</v>
          </cell>
          <cell r="O87">
            <v>64515.29</v>
          </cell>
        </row>
        <row r="88">
          <cell r="F88">
            <v>9922000</v>
          </cell>
          <cell r="G88">
            <v>3397637.94</v>
          </cell>
        </row>
        <row r="89">
          <cell r="F89">
            <v>3347000</v>
          </cell>
          <cell r="G89">
            <v>3460892.21</v>
          </cell>
        </row>
        <row r="92">
          <cell r="F92">
            <v>202513000</v>
          </cell>
          <cell r="G92">
            <v>83167841.909999996</v>
          </cell>
        </row>
        <row r="93">
          <cell r="F93">
            <v>60486000</v>
          </cell>
          <cell r="G93">
            <v>59963063.57</v>
          </cell>
          <cell r="N93">
            <v>2699762</v>
          </cell>
          <cell r="O93">
            <v>2699761.4699999997</v>
          </cell>
        </row>
        <row r="94">
          <cell r="F94">
            <v>21172000</v>
          </cell>
          <cell r="G94">
            <v>10618873.699999999</v>
          </cell>
        </row>
        <row r="96">
          <cell r="F96">
            <v>7345000</v>
          </cell>
          <cell r="G96">
            <v>5550320.3099999996</v>
          </cell>
        </row>
        <row r="97">
          <cell r="F97">
            <v>12267858</v>
          </cell>
          <cell r="G97">
            <v>4350063.8</v>
          </cell>
        </row>
        <row r="98">
          <cell r="F98">
            <v>20365000</v>
          </cell>
          <cell r="G98">
            <v>21650055.359999999</v>
          </cell>
        </row>
        <row r="101">
          <cell r="F101">
            <v>65699150</v>
          </cell>
          <cell r="G101">
            <v>27946426.800000001</v>
          </cell>
          <cell r="J101">
            <v>75463747.709999993</v>
          </cell>
          <cell r="K101">
            <v>62074081.810000002</v>
          </cell>
        </row>
        <row r="102">
          <cell r="F102">
            <v>36701302</v>
          </cell>
          <cell r="G102">
            <v>27483384.390000001</v>
          </cell>
        </row>
        <row r="103">
          <cell r="F103">
            <v>9032040</v>
          </cell>
          <cell r="G103">
            <v>4238737.1500000004</v>
          </cell>
        </row>
        <row r="109">
          <cell r="F109">
            <v>95115739</v>
          </cell>
          <cell r="G109">
            <v>72539412.75</v>
          </cell>
        </row>
        <row r="110">
          <cell r="F110">
            <v>11174122</v>
          </cell>
          <cell r="G110">
            <v>4955471.4200000009</v>
          </cell>
        </row>
        <row r="111">
          <cell r="F111">
            <v>3558141</v>
          </cell>
          <cell r="G111">
            <v>3405468.5499999993</v>
          </cell>
        </row>
        <row r="112">
          <cell r="F112">
            <v>3769622</v>
          </cell>
          <cell r="G112">
            <v>2710579.4400000004</v>
          </cell>
        </row>
        <row r="113">
          <cell r="F113">
            <v>43827000</v>
          </cell>
          <cell r="G113">
            <v>40576854.350000001</v>
          </cell>
          <cell r="J113">
            <v>63249998</v>
          </cell>
          <cell r="K113">
            <v>19096389.559999999</v>
          </cell>
        </row>
        <row r="114">
          <cell r="F114">
            <v>10703445</v>
          </cell>
          <cell r="G114">
            <v>9870819.6999999993</v>
          </cell>
          <cell r="J114">
            <v>707000</v>
          </cell>
          <cell r="K114">
            <v>207000</v>
          </cell>
          <cell r="N114">
            <v>90855</v>
          </cell>
        </row>
        <row r="115">
          <cell r="F115">
            <v>14662429</v>
          </cell>
          <cell r="G115">
            <v>685316</v>
          </cell>
        </row>
        <row r="118">
          <cell r="F118">
            <v>59912000</v>
          </cell>
          <cell r="G118">
            <v>44291839.43999996</v>
          </cell>
          <cell r="K118">
            <v>600000</v>
          </cell>
        </row>
        <row r="119">
          <cell r="F119">
            <v>36195000</v>
          </cell>
          <cell r="G119">
            <v>42185939.350000001</v>
          </cell>
          <cell r="N119">
            <v>2363820</v>
          </cell>
          <cell r="O119">
            <v>621674.79</v>
          </cell>
        </row>
        <row r="120">
          <cell r="F120">
            <v>32798000</v>
          </cell>
          <cell r="G120">
            <v>17188544.609999999</v>
          </cell>
          <cell r="J120">
            <v>1447000</v>
          </cell>
        </row>
        <row r="121">
          <cell r="F121">
            <v>38822061</v>
          </cell>
          <cell r="G121">
            <v>23382115.32</v>
          </cell>
        </row>
        <row r="124">
          <cell r="F124">
            <v>94170000</v>
          </cell>
          <cell r="G124">
            <v>48569421.390000001</v>
          </cell>
        </row>
        <row r="125">
          <cell r="F125">
            <v>141802900</v>
          </cell>
          <cell r="G125">
            <v>108252641.61</v>
          </cell>
          <cell r="N125">
            <v>136217</v>
          </cell>
          <cell r="O125">
            <v>660841.36</v>
          </cell>
        </row>
        <row r="126">
          <cell r="F126">
            <v>43023000</v>
          </cell>
          <cell r="G126">
            <v>36757641.649999999</v>
          </cell>
        </row>
        <row r="129">
          <cell r="F129">
            <v>34095282</v>
          </cell>
          <cell r="G129">
            <v>15402100.880000003</v>
          </cell>
          <cell r="J129">
            <v>50000000</v>
          </cell>
          <cell r="K129">
            <v>50000000</v>
          </cell>
        </row>
        <row r="130">
          <cell r="F130">
            <v>28147781</v>
          </cell>
          <cell r="G130">
            <v>26301770.25</v>
          </cell>
          <cell r="J130">
            <v>343186</v>
          </cell>
          <cell r="K130">
            <v>2599829.48</v>
          </cell>
        </row>
        <row r="131">
          <cell r="F131">
            <v>6529000</v>
          </cell>
          <cell r="G131">
            <v>4815101.28</v>
          </cell>
          <cell r="J131">
            <v>747000</v>
          </cell>
        </row>
        <row r="134">
          <cell r="F134">
            <v>47347029.999999978</v>
          </cell>
          <cell r="G134">
            <v>37539249.449999996</v>
          </cell>
          <cell r="K134">
            <v>607104.30000000005</v>
          </cell>
        </row>
        <row r="135">
          <cell r="F135">
            <v>58138000</v>
          </cell>
          <cell r="G135">
            <v>14196086.359999999</v>
          </cell>
          <cell r="K135">
            <v>412432.68000000005</v>
          </cell>
        </row>
        <row r="136">
          <cell r="F136">
            <v>19576000</v>
          </cell>
          <cell r="G136">
            <v>11518486.379999999</v>
          </cell>
        </row>
        <row r="140">
          <cell r="F140">
            <v>32958000</v>
          </cell>
          <cell r="G140">
            <v>15862834.439999999</v>
          </cell>
        </row>
      </sheetData>
      <sheetData sheetId="11">
        <row r="8">
          <cell r="F8">
            <v>1258849908.47</v>
          </cell>
          <cell r="G8">
            <v>1261968331.3199999</v>
          </cell>
          <cell r="N8">
            <v>366375</v>
          </cell>
          <cell r="O8">
            <v>139441.65</v>
          </cell>
        </row>
        <row r="13">
          <cell r="F13">
            <v>42655563</v>
          </cell>
          <cell r="G13">
            <v>51624953.230000004</v>
          </cell>
          <cell r="J13">
            <v>36521096</v>
          </cell>
          <cell r="K13">
            <v>36521096</v>
          </cell>
        </row>
        <row r="15">
          <cell r="F15">
            <v>13712227</v>
          </cell>
          <cell r="G15">
            <v>23568545.829999998</v>
          </cell>
          <cell r="J15">
            <v>3177000</v>
          </cell>
          <cell r="K15">
            <v>3177000</v>
          </cell>
        </row>
        <row r="16">
          <cell r="F16">
            <v>10177254.050000001</v>
          </cell>
          <cell r="G16">
            <v>10407389.68</v>
          </cell>
        </row>
        <row r="17">
          <cell r="F17">
            <v>75298305.460000008</v>
          </cell>
          <cell r="G17">
            <v>82466579.299999997</v>
          </cell>
          <cell r="J17">
            <v>892117.94</v>
          </cell>
          <cell r="K17">
            <v>892117.94</v>
          </cell>
        </row>
        <row r="20">
          <cell r="F20">
            <v>25628000</v>
          </cell>
          <cell r="G20">
            <v>42031373.119999997</v>
          </cell>
          <cell r="J20">
            <v>130800000</v>
          </cell>
          <cell r="K20">
            <v>130353351.14</v>
          </cell>
        </row>
        <row r="21">
          <cell r="F21">
            <v>68286893</v>
          </cell>
          <cell r="G21">
            <v>68593885.170000002</v>
          </cell>
          <cell r="J21">
            <v>3240000</v>
          </cell>
          <cell r="K21">
            <v>2981575</v>
          </cell>
          <cell r="O21">
            <v>48114.32</v>
          </cell>
        </row>
        <row r="24">
          <cell r="F24">
            <v>37103508</v>
          </cell>
          <cell r="G24">
            <v>116855996.13</v>
          </cell>
        </row>
        <row r="25">
          <cell r="F25">
            <v>9592487</v>
          </cell>
          <cell r="G25">
            <v>16652761.600000001</v>
          </cell>
          <cell r="J25">
            <v>1241000</v>
          </cell>
          <cell r="K25">
            <v>1448000</v>
          </cell>
        </row>
        <row r="26">
          <cell r="F26">
            <v>26624960</v>
          </cell>
          <cell r="G26">
            <v>32994092.379999999</v>
          </cell>
        </row>
        <row r="29">
          <cell r="F29">
            <v>55155012.299999997</v>
          </cell>
          <cell r="G29">
            <v>91460318.75</v>
          </cell>
          <cell r="N29">
            <v>33886553.700000003</v>
          </cell>
          <cell r="O29">
            <v>33886553.700000003</v>
          </cell>
        </row>
        <row r="30">
          <cell r="F30">
            <v>74451899</v>
          </cell>
          <cell r="G30">
            <v>69507932.75999999</v>
          </cell>
        </row>
        <row r="31">
          <cell r="F31">
            <v>57724501.399999999</v>
          </cell>
          <cell r="G31">
            <v>69158005.329999998</v>
          </cell>
          <cell r="N31">
            <v>9415109.3200000003</v>
          </cell>
          <cell r="O31">
            <v>9415109.3200000003</v>
          </cell>
        </row>
        <row r="32">
          <cell r="F32">
            <v>7236550</v>
          </cell>
          <cell r="G32">
            <v>7235768.0700000003</v>
          </cell>
        </row>
        <row r="35">
          <cell r="F35">
            <v>30019277</v>
          </cell>
          <cell r="G35">
            <v>55038580.880000003</v>
          </cell>
          <cell r="O35">
            <v>739520.58</v>
          </cell>
        </row>
        <row r="36">
          <cell r="F36">
            <v>182355793</v>
          </cell>
          <cell r="G36">
            <v>280763789.08999997</v>
          </cell>
          <cell r="J36">
            <v>300000</v>
          </cell>
          <cell r="K36">
            <v>1752693.33</v>
          </cell>
          <cell r="N36">
            <v>2884336</v>
          </cell>
          <cell r="O36">
            <v>2422798.19</v>
          </cell>
        </row>
        <row r="37">
          <cell r="F37">
            <v>83038318</v>
          </cell>
          <cell r="G37">
            <v>94058220.030000001</v>
          </cell>
          <cell r="N37">
            <v>3272004</v>
          </cell>
          <cell r="O37">
            <v>3046379.84</v>
          </cell>
        </row>
        <row r="38">
          <cell r="F38">
            <v>114299690.36</v>
          </cell>
          <cell r="G38">
            <v>114264225.84999999</v>
          </cell>
          <cell r="N38">
            <v>3479267</v>
          </cell>
          <cell r="O38">
            <v>3216526.63</v>
          </cell>
        </row>
        <row r="39">
          <cell r="F39">
            <v>75500644</v>
          </cell>
          <cell r="G39">
            <v>157261210.93000001</v>
          </cell>
          <cell r="K39">
            <v>1151248</v>
          </cell>
        </row>
        <row r="40">
          <cell r="F40">
            <v>141356960.74000001</v>
          </cell>
          <cell r="G40">
            <v>62076291.43</v>
          </cell>
        </row>
        <row r="41">
          <cell r="F41">
            <v>39818000</v>
          </cell>
          <cell r="G41">
            <v>81147302.699999988</v>
          </cell>
        </row>
        <row r="42">
          <cell r="F42">
            <v>92457677</v>
          </cell>
          <cell r="G42">
            <v>156572550</v>
          </cell>
          <cell r="N42">
            <v>298223</v>
          </cell>
          <cell r="O42">
            <v>298222.40000000002</v>
          </cell>
        </row>
        <row r="43">
          <cell r="F43">
            <v>59856296</v>
          </cell>
          <cell r="G43">
            <v>74992229.049999997</v>
          </cell>
        </row>
        <row r="44">
          <cell r="F44">
            <v>52757784</v>
          </cell>
          <cell r="G44">
            <v>54602862.160000004</v>
          </cell>
          <cell r="N44">
            <v>250182</v>
          </cell>
          <cell r="O44">
            <v>1439464.84</v>
          </cell>
        </row>
        <row r="45">
          <cell r="F45">
            <v>90801677</v>
          </cell>
          <cell r="G45">
            <v>91415318.969999999</v>
          </cell>
          <cell r="N45">
            <v>849273</v>
          </cell>
          <cell r="O45">
            <v>549069.98</v>
          </cell>
        </row>
        <row r="46">
          <cell r="F46">
            <v>27561229</v>
          </cell>
          <cell r="G46">
            <v>40958719.910000011</v>
          </cell>
          <cell r="J46">
            <v>3722580</v>
          </cell>
          <cell r="K46">
            <v>3722580</v>
          </cell>
          <cell r="N46">
            <v>573141</v>
          </cell>
          <cell r="O46">
            <v>573140.53</v>
          </cell>
        </row>
        <row r="49">
          <cell r="F49">
            <v>26581189</v>
          </cell>
          <cell r="G49">
            <v>48155069.329999998</v>
          </cell>
        </row>
        <row r="50">
          <cell r="F50">
            <v>76788953</v>
          </cell>
          <cell r="G50">
            <v>46981580.420000002</v>
          </cell>
        </row>
        <row r="55">
          <cell r="F55">
            <v>39537018.260000005</v>
          </cell>
          <cell r="G55">
            <v>40492776.060000002</v>
          </cell>
          <cell r="J55">
            <v>5000000</v>
          </cell>
          <cell r="K55">
            <v>4998745.0599999996</v>
          </cell>
        </row>
        <row r="56">
          <cell r="F56">
            <v>83239189.340000004</v>
          </cell>
          <cell r="G56">
            <v>91827090.069999993</v>
          </cell>
        </row>
        <row r="57">
          <cell r="F57">
            <v>10244119</v>
          </cell>
          <cell r="G57">
            <v>15685446.830000002</v>
          </cell>
          <cell r="J57">
            <v>557000</v>
          </cell>
          <cell r="K57">
            <v>717914.31</v>
          </cell>
          <cell r="N57">
            <v>530307</v>
          </cell>
          <cell r="O57">
            <v>530307</v>
          </cell>
        </row>
        <row r="58">
          <cell r="F58">
            <v>3592432.08</v>
          </cell>
          <cell r="G58">
            <v>4624552.3100000024</v>
          </cell>
          <cell r="N58">
            <v>4987500</v>
          </cell>
          <cell r="O58">
            <v>20444146.48</v>
          </cell>
        </row>
        <row r="59">
          <cell r="F59">
            <v>27512395</v>
          </cell>
          <cell r="G59">
            <v>27571902.190000001</v>
          </cell>
        </row>
        <row r="62">
          <cell r="F62">
            <v>37912582</v>
          </cell>
          <cell r="G62">
            <v>76017205.689999998</v>
          </cell>
          <cell r="J62">
            <v>41500000</v>
          </cell>
          <cell r="K62">
            <v>41500000</v>
          </cell>
        </row>
        <row r="63">
          <cell r="F63">
            <v>46271909</v>
          </cell>
          <cell r="G63">
            <v>56698954.399999999</v>
          </cell>
          <cell r="J63">
            <v>30000</v>
          </cell>
          <cell r="K63">
            <v>11016868.5</v>
          </cell>
          <cell r="O63">
            <v>476453.52</v>
          </cell>
        </row>
        <row r="64">
          <cell r="F64">
            <v>80880153</v>
          </cell>
          <cell r="G64">
            <v>85593759.579999998</v>
          </cell>
          <cell r="J64">
            <v>60000</v>
          </cell>
          <cell r="K64">
            <v>60000</v>
          </cell>
        </row>
        <row r="65">
          <cell r="F65">
            <v>32147155</v>
          </cell>
          <cell r="G65">
            <v>49046810.520000003</v>
          </cell>
          <cell r="O65">
            <v>203524.06</v>
          </cell>
        </row>
        <row r="68">
          <cell r="F68">
            <v>18984697</v>
          </cell>
          <cell r="G68">
            <v>38560574.93</v>
          </cell>
          <cell r="J68">
            <v>13515973</v>
          </cell>
          <cell r="K68">
            <v>38026041.460000001</v>
          </cell>
        </row>
        <row r="69">
          <cell r="F69">
            <v>50209315</v>
          </cell>
          <cell r="G69">
            <v>54050728</v>
          </cell>
        </row>
        <row r="70">
          <cell r="F70">
            <v>28548581</v>
          </cell>
          <cell r="G70">
            <v>31258669.030000001</v>
          </cell>
          <cell r="O70">
            <v>262091.36</v>
          </cell>
        </row>
        <row r="71">
          <cell r="F71">
            <v>10464769</v>
          </cell>
          <cell r="G71">
            <v>46950898.409999996</v>
          </cell>
          <cell r="J71">
            <v>207000</v>
          </cell>
          <cell r="K71">
            <v>207000</v>
          </cell>
        </row>
        <row r="72">
          <cell r="F72">
            <v>5087457</v>
          </cell>
          <cell r="G72">
            <v>3827382.88</v>
          </cell>
          <cell r="J72">
            <v>90000</v>
          </cell>
          <cell r="K72">
            <v>382000</v>
          </cell>
        </row>
        <row r="75">
          <cell r="F75">
            <v>40837000</v>
          </cell>
          <cell r="G75">
            <v>103900767.69</v>
          </cell>
          <cell r="J75">
            <v>23974820.759999998</v>
          </cell>
          <cell r="K75">
            <v>23974820.759999998</v>
          </cell>
        </row>
        <row r="76">
          <cell r="F76">
            <v>68916797</v>
          </cell>
          <cell r="G76">
            <v>73163236.319999993</v>
          </cell>
          <cell r="J76">
            <v>3617500</v>
          </cell>
          <cell r="K76">
            <v>3617500</v>
          </cell>
        </row>
        <row r="77">
          <cell r="F77">
            <v>3487000</v>
          </cell>
          <cell r="G77">
            <v>5469390.1600000001</v>
          </cell>
        </row>
        <row r="78">
          <cell r="F78">
            <v>36731000</v>
          </cell>
          <cell r="G78">
            <v>49724793.340000004</v>
          </cell>
        </row>
        <row r="79">
          <cell r="F79">
            <v>19216883</v>
          </cell>
          <cell r="G79">
            <v>18063684.48</v>
          </cell>
        </row>
        <row r="80">
          <cell r="F80">
            <v>14823678</v>
          </cell>
          <cell r="G80">
            <v>19264050.890000001</v>
          </cell>
          <cell r="N80">
            <v>24570</v>
          </cell>
          <cell r="O80">
            <v>24569.24</v>
          </cell>
        </row>
        <row r="85">
          <cell r="F85">
            <v>69359000</v>
          </cell>
          <cell r="G85">
            <v>79549084.939999998</v>
          </cell>
          <cell r="O85">
            <v>11381079.810000001</v>
          </cell>
        </row>
        <row r="86">
          <cell r="F86">
            <v>36372000</v>
          </cell>
          <cell r="G86">
            <v>43338541.630000003</v>
          </cell>
          <cell r="K86">
            <v>6044797.0700000003</v>
          </cell>
          <cell r="O86">
            <v>269365.92</v>
          </cell>
        </row>
        <row r="87">
          <cell r="F87">
            <v>50454000</v>
          </cell>
          <cell r="G87">
            <v>54912990.07</v>
          </cell>
        </row>
        <row r="88">
          <cell r="F88">
            <v>6893000</v>
          </cell>
          <cell r="G88">
            <v>11656184.25</v>
          </cell>
        </row>
        <row r="89">
          <cell r="F89">
            <v>2837000</v>
          </cell>
          <cell r="G89">
            <v>2836251.01</v>
          </cell>
        </row>
        <row r="92">
          <cell r="F92">
            <v>133216760</v>
          </cell>
          <cell r="G92">
            <v>253167730.22</v>
          </cell>
        </row>
        <row r="93">
          <cell r="F93">
            <v>100473000</v>
          </cell>
          <cell r="G93">
            <v>96704013.129999995</v>
          </cell>
          <cell r="J93">
            <v>7592350</v>
          </cell>
          <cell r="K93">
            <v>7592350</v>
          </cell>
        </row>
        <row r="94">
          <cell r="F94">
            <v>19425000</v>
          </cell>
          <cell r="G94">
            <v>26296464.440000001</v>
          </cell>
        </row>
        <row r="96">
          <cell r="F96">
            <v>6385000</v>
          </cell>
          <cell r="G96">
            <v>10405605.15</v>
          </cell>
          <cell r="J96">
            <v>1850000</v>
          </cell>
          <cell r="K96">
            <v>857943.48</v>
          </cell>
        </row>
        <row r="97">
          <cell r="F97">
            <v>5632682.5600000005</v>
          </cell>
          <cell r="G97">
            <v>12766020.59</v>
          </cell>
        </row>
        <row r="98">
          <cell r="F98">
            <v>5966565</v>
          </cell>
          <cell r="G98">
            <v>16456179.84</v>
          </cell>
        </row>
        <row r="101">
          <cell r="F101">
            <v>39070000</v>
          </cell>
          <cell r="G101">
            <v>76822347.670000002</v>
          </cell>
          <cell r="K101">
            <v>75463747.709999993</v>
          </cell>
        </row>
        <row r="102">
          <cell r="F102">
            <v>31246481</v>
          </cell>
          <cell r="G102">
            <v>53932687.640000001</v>
          </cell>
        </row>
        <row r="103">
          <cell r="F103">
            <v>4764551</v>
          </cell>
          <cell r="G103">
            <v>7437189.04</v>
          </cell>
        </row>
        <row r="109">
          <cell r="F109">
            <v>38116436</v>
          </cell>
          <cell r="G109">
            <v>58172664.770000003</v>
          </cell>
        </row>
        <row r="110">
          <cell r="F110">
            <v>14243781</v>
          </cell>
          <cell r="G110">
            <v>17987053.869999997</v>
          </cell>
        </row>
        <row r="111">
          <cell r="F111">
            <v>4944910</v>
          </cell>
          <cell r="G111">
            <v>4510190.37</v>
          </cell>
        </row>
        <row r="112">
          <cell r="F112">
            <v>1370000</v>
          </cell>
          <cell r="G112">
            <v>2437564.0499999998</v>
          </cell>
        </row>
        <row r="114">
          <cell r="F114">
            <v>21181780</v>
          </cell>
          <cell r="G114">
            <v>21297225.16</v>
          </cell>
          <cell r="J114">
            <v>390000</v>
          </cell>
          <cell r="K114">
            <v>404298.63</v>
          </cell>
          <cell r="O114">
            <v>90855</v>
          </cell>
        </row>
        <row r="115">
          <cell r="F115">
            <v>8590972</v>
          </cell>
          <cell r="G115">
            <v>10645891.23</v>
          </cell>
          <cell r="J115">
            <v>613640</v>
          </cell>
          <cell r="K115">
            <v>607988.24</v>
          </cell>
        </row>
        <row r="118">
          <cell r="F118">
            <v>15218000</v>
          </cell>
          <cell r="G118">
            <v>50190724.740000002</v>
          </cell>
          <cell r="J118">
            <v>18307710.399999999</v>
          </cell>
          <cell r="K118">
            <v>18083614.109999999</v>
          </cell>
        </row>
        <row r="119">
          <cell r="F119">
            <v>30620000</v>
          </cell>
          <cell r="G119">
            <v>79119102.079999998</v>
          </cell>
          <cell r="J119">
            <v>0</v>
          </cell>
          <cell r="K119">
            <v>0</v>
          </cell>
          <cell r="O119">
            <v>1752770</v>
          </cell>
        </row>
        <row r="120">
          <cell r="F120">
            <v>12441910.300000001</v>
          </cell>
          <cell r="G120">
            <v>31452053.469999999</v>
          </cell>
          <cell r="J120">
            <v>10159000</v>
          </cell>
          <cell r="K120">
            <v>10159000</v>
          </cell>
        </row>
        <row r="121">
          <cell r="F121">
            <v>22113847</v>
          </cell>
          <cell r="G121">
            <v>44229090.82</v>
          </cell>
        </row>
        <row r="124">
          <cell r="F124">
            <v>108026477</v>
          </cell>
          <cell r="G124">
            <v>116726390.68000001</v>
          </cell>
        </row>
        <row r="126">
          <cell r="F126">
            <v>36802699</v>
          </cell>
          <cell r="G126">
            <v>43199360.969999999</v>
          </cell>
        </row>
        <row r="129">
          <cell r="F129">
            <v>33643887.450000003</v>
          </cell>
          <cell r="G129">
            <v>51906916.75</v>
          </cell>
          <cell r="J129">
            <v>25000000</v>
          </cell>
          <cell r="K129">
            <v>25000000</v>
          </cell>
        </row>
        <row r="130">
          <cell r="F130">
            <v>46912463.740000002</v>
          </cell>
          <cell r="G130">
            <v>60035823.530000001</v>
          </cell>
          <cell r="J130">
            <v>10866120.43</v>
          </cell>
          <cell r="K130">
            <v>343186</v>
          </cell>
        </row>
        <row r="131">
          <cell r="F131">
            <v>5113000</v>
          </cell>
          <cell r="G131">
            <v>6587521.54</v>
          </cell>
          <cell r="J131">
            <v>316500</v>
          </cell>
          <cell r="K131">
            <v>1128610.3899999999</v>
          </cell>
        </row>
        <row r="134">
          <cell r="F134">
            <v>32310459.999999993</v>
          </cell>
          <cell r="G134">
            <v>77036912.650000021</v>
          </cell>
          <cell r="K134">
            <v>4595122.1499999994</v>
          </cell>
        </row>
        <row r="135">
          <cell r="F135">
            <v>15682000</v>
          </cell>
          <cell r="G135">
            <v>40228839.549999997</v>
          </cell>
          <cell r="K135">
            <v>30000</v>
          </cell>
        </row>
        <row r="136">
          <cell r="F136">
            <v>16242000</v>
          </cell>
          <cell r="G136">
            <v>26129333.190000001</v>
          </cell>
        </row>
        <row r="140">
          <cell r="F140">
            <v>32429205</v>
          </cell>
          <cell r="G140">
            <v>35294513.990000002</v>
          </cell>
        </row>
      </sheetData>
      <sheetData sheetId="12"/>
      <sheetData sheetId="13"/>
      <sheetData sheetId="14">
        <row r="145">
          <cell r="T145">
            <v>8335603086.372364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Y149"/>
  <sheetViews>
    <sheetView tabSelected="1" workbookViewId="0">
      <selection sqref="A1:XFD1048576"/>
    </sheetView>
  </sheetViews>
  <sheetFormatPr defaultRowHeight="24.95" customHeight="1"/>
  <cols>
    <col min="1" max="4" width="2.7109375" style="3" customWidth="1"/>
    <col min="5" max="5" width="35.5703125" style="69" customWidth="1"/>
    <col min="6" max="7" width="20.85546875" style="3" customWidth="1"/>
    <col min="8" max="8" width="18.5703125" style="3" customWidth="1"/>
    <col min="9" max="9" width="0.7109375" style="3" customWidth="1"/>
    <col min="10" max="10" width="20" style="3" customWidth="1"/>
    <col min="11" max="11" width="19" style="3" customWidth="1"/>
    <col min="12" max="12" width="19.42578125" style="3" bestFit="1" customWidth="1"/>
    <col min="13" max="13" width="0.5703125" style="3" customWidth="1"/>
    <col min="14" max="14" width="17.85546875" style="3" customWidth="1"/>
    <col min="15" max="15" width="18.7109375" style="3" bestFit="1" customWidth="1"/>
    <col min="16" max="16" width="17.5703125" style="3" customWidth="1"/>
    <col min="17" max="17" width="0.7109375" style="3" customWidth="1"/>
    <col min="18" max="19" width="19.85546875" style="3" bestFit="1" customWidth="1"/>
    <col min="20" max="20" width="19" style="3" bestFit="1" customWidth="1"/>
    <col min="21" max="21" width="14.5703125" style="2" customWidth="1"/>
    <col min="22" max="22" width="9.140625" style="3"/>
    <col min="23" max="23" width="13.140625" style="3" bestFit="1" customWidth="1"/>
    <col min="24" max="16384" width="9.140625" style="3"/>
  </cols>
  <sheetData>
    <row r="1" spans="2:21" ht="18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1" ht="20.2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2:21" ht="18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1" ht="21" thickBo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2:21" ht="14.25">
      <c r="B5" s="6" t="s">
        <v>3</v>
      </c>
      <c r="C5" s="7"/>
      <c r="D5" s="7"/>
      <c r="E5" s="8"/>
      <c r="F5" s="9" t="s">
        <v>4</v>
      </c>
      <c r="G5" s="10"/>
      <c r="H5" s="11"/>
      <c r="I5" s="12"/>
      <c r="J5" s="9" t="s">
        <v>5</v>
      </c>
      <c r="K5" s="10"/>
      <c r="L5" s="11"/>
      <c r="M5" s="13"/>
      <c r="N5" s="9" t="s">
        <v>6</v>
      </c>
      <c r="O5" s="10"/>
      <c r="P5" s="11"/>
      <c r="Q5" s="12"/>
      <c r="R5" s="9" t="s">
        <v>7</v>
      </c>
      <c r="S5" s="10"/>
      <c r="T5" s="14"/>
      <c r="U5" s="15" t="s">
        <v>8</v>
      </c>
    </row>
    <row r="6" spans="2:21" s="23" customFormat="1" ht="29.25" thickBot="1">
      <c r="B6" s="16"/>
      <c r="C6" s="17"/>
      <c r="D6" s="17"/>
      <c r="E6" s="18"/>
      <c r="F6" s="19" t="s">
        <v>9</v>
      </c>
      <c r="G6" s="20" t="s">
        <v>10</v>
      </c>
      <c r="H6" s="19" t="s">
        <v>11</v>
      </c>
      <c r="I6" s="20"/>
      <c r="J6" s="19" t="s">
        <v>12</v>
      </c>
      <c r="K6" s="20" t="s">
        <v>10</v>
      </c>
      <c r="L6" s="19" t="s">
        <v>11</v>
      </c>
      <c r="M6" s="19"/>
      <c r="N6" s="19" t="s">
        <v>9</v>
      </c>
      <c r="O6" s="20" t="s">
        <v>10</v>
      </c>
      <c r="P6" s="19" t="s">
        <v>11</v>
      </c>
      <c r="Q6" s="19"/>
      <c r="R6" s="20" t="s">
        <v>13</v>
      </c>
      <c r="S6" s="20" t="s">
        <v>10</v>
      </c>
      <c r="T6" s="21" t="s">
        <v>11</v>
      </c>
      <c r="U6" s="22"/>
    </row>
    <row r="7" spans="2:21" ht="15">
      <c r="B7" s="24"/>
      <c r="C7" s="25"/>
      <c r="D7" s="25"/>
      <c r="E7" s="26"/>
      <c r="F7" s="27"/>
      <c r="G7" s="27"/>
      <c r="H7" s="27"/>
      <c r="I7" s="28"/>
      <c r="J7" s="27"/>
      <c r="K7" s="27"/>
      <c r="L7" s="27"/>
      <c r="M7" s="27"/>
      <c r="N7" s="27"/>
      <c r="O7" s="27"/>
      <c r="P7" s="27"/>
      <c r="Q7" s="28"/>
      <c r="R7" s="27"/>
      <c r="S7" s="27"/>
      <c r="T7" s="29"/>
      <c r="U7" s="30"/>
    </row>
    <row r="8" spans="2:21" ht="15">
      <c r="B8" s="24" t="s">
        <v>14</v>
      </c>
      <c r="C8" s="25"/>
      <c r="D8" s="25"/>
      <c r="E8" s="26"/>
      <c r="F8" s="27">
        <f>+[1]january!F8+[1]february!F8+[1]march!F8+[1]april!F8+[1]may!F8+[1]june!F8+[1]july!F8+[1]august!F8+[1]september!F8+'[1]october '!F8+[1]november!F8+[1]december!F8</f>
        <v>15582258336.969999</v>
      </c>
      <c r="G8" s="27">
        <f>+[1]january!G8+[1]february!G8+[1]march!G8+[1]april!G8+[1]may!G8+[1]june!G8+[1]july!G8+[1]august!G8+[1]september!G8+'[1]october '!G8+[1]november!G8+[1]december!G8</f>
        <v>15489409780.150002</v>
      </c>
      <c r="H8" s="27">
        <f>+F8-G8</f>
        <v>92848556.819997787</v>
      </c>
      <c r="I8" s="28"/>
      <c r="J8" s="27">
        <f>+[1]january!J8+[1]february!J8+[1]march!J8+[1]april!J8+[1]may!J8+[1]june!J8+[1]july!J8+[1]august!J8+[1]september!J8+'[1]october '!J8+[1]november!J8+[1]december!J8</f>
        <v>0</v>
      </c>
      <c r="K8" s="27">
        <f>+[1]january!K8+[1]february!K8+[1]march!K8+[1]april!K8+[1]may!K8+[1]june!K8+[1]july!K8+[1]august!K8+[1]september!K8+'[1]october '!K8+[1]november!K8+[1]december!K8</f>
        <v>0</v>
      </c>
      <c r="L8" s="27">
        <f>+J8-K8</f>
        <v>0</v>
      </c>
      <c r="M8" s="27"/>
      <c r="N8" s="27">
        <f>+[1]january!N8+[1]february!N8+[1]march!N8+[1]april!N8+[1]may!N8+[1]june!N8+[1]july!N8+[1]august!N8+[1]september!N8+'[1]october '!N8+[1]november!N8+[1]december!N8</f>
        <v>10758006</v>
      </c>
      <c r="O8" s="27">
        <f>+[1]january!O8+[1]february!O8+[1]march!O8+[1]april!O8+[1]may!O8+[1]june!O8+[1]july!O8+[1]august!O8+[1]september!O8+'[1]october '!O8+[1]november!O8+[1]december!O8</f>
        <v>7587677.2700000005</v>
      </c>
      <c r="P8" s="27">
        <f>+N8-O8</f>
        <v>3170328.7299999995</v>
      </c>
      <c r="Q8" s="31"/>
      <c r="R8" s="27">
        <f>+F8+J8+N8</f>
        <v>15593016342.969999</v>
      </c>
      <c r="S8" s="27">
        <f>+G8+K8+O8</f>
        <v>15496997457.420002</v>
      </c>
      <c r="T8" s="29">
        <f>+R8-S8</f>
        <v>96018885.54999733</v>
      </c>
      <c r="U8" s="32">
        <f>+S8/R8</f>
        <v>0.99384218656364798</v>
      </c>
    </row>
    <row r="9" spans="2:21" ht="14.25">
      <c r="B9" s="33"/>
      <c r="C9" s="25"/>
      <c r="D9" s="25"/>
      <c r="E9" s="34"/>
      <c r="F9" s="27"/>
      <c r="G9" s="27"/>
      <c r="H9" s="27">
        <f>+F9-G9</f>
        <v>0</v>
      </c>
      <c r="I9" s="28"/>
      <c r="J9" s="27"/>
      <c r="K9" s="27"/>
      <c r="L9" s="27">
        <f>+J9-K9</f>
        <v>0</v>
      </c>
      <c r="M9" s="27"/>
      <c r="N9" s="27"/>
      <c r="O9" s="27"/>
      <c r="P9" s="27">
        <f>+N9-O9</f>
        <v>0</v>
      </c>
      <c r="Q9" s="28"/>
      <c r="R9" s="27"/>
      <c r="S9" s="27"/>
      <c r="T9" s="29"/>
      <c r="U9" s="32"/>
    </row>
    <row r="10" spans="2:21" ht="15">
      <c r="B10" s="24" t="s">
        <v>15</v>
      </c>
      <c r="C10" s="25"/>
      <c r="D10" s="25"/>
      <c r="E10" s="26"/>
      <c r="F10" s="27"/>
      <c r="G10" s="27"/>
      <c r="H10" s="27"/>
      <c r="I10" s="28"/>
      <c r="J10" s="27"/>
      <c r="K10" s="27"/>
      <c r="L10" s="27"/>
      <c r="M10" s="27"/>
      <c r="N10" s="27"/>
      <c r="O10" s="27"/>
      <c r="P10" s="27"/>
      <c r="Q10" s="28"/>
      <c r="R10" s="27"/>
      <c r="S10" s="27"/>
      <c r="T10" s="29"/>
      <c r="U10" s="32"/>
    </row>
    <row r="11" spans="2:21" ht="15">
      <c r="B11" s="24"/>
      <c r="C11" s="35" t="s">
        <v>16</v>
      </c>
      <c r="D11" s="35"/>
      <c r="E11" s="36"/>
      <c r="F11" s="27">
        <f>SUM(F13:F46)</f>
        <v>13505425935.039999</v>
      </c>
      <c r="G11" s="27">
        <f t="shared" ref="G11:T11" si="0">SUM(G13:G46)</f>
        <v>11808090279.452126</v>
      </c>
      <c r="H11" s="27">
        <f t="shared" si="0"/>
        <v>1697335655.5878749</v>
      </c>
      <c r="I11" s="27">
        <f t="shared" si="0"/>
        <v>2208000</v>
      </c>
      <c r="J11" s="27">
        <f>SUM(J13:J46)</f>
        <v>854559058.92000008</v>
      </c>
      <c r="K11" s="27">
        <f>SUM(K13:K46)</f>
        <v>807173268.38000011</v>
      </c>
      <c r="L11" s="27">
        <f>SUM(L13:L46)</f>
        <v>47385790.539999992</v>
      </c>
      <c r="M11" s="27">
        <f t="shared" si="0"/>
        <v>0</v>
      </c>
      <c r="N11" s="27">
        <f>SUM(N13:N46)</f>
        <v>488660732.36999995</v>
      </c>
      <c r="O11" s="27">
        <f>SUM(O13:O46)</f>
        <v>479328653.88</v>
      </c>
      <c r="P11" s="27">
        <f>SUM(P13:P46)</f>
        <v>9332078.4900000039</v>
      </c>
      <c r="Q11" s="27">
        <f t="shared" si="0"/>
        <v>0</v>
      </c>
      <c r="R11" s="27">
        <f t="shared" si="0"/>
        <v>14848645726.329998</v>
      </c>
      <c r="S11" s="27">
        <f t="shared" si="0"/>
        <v>13094592201.712128</v>
      </c>
      <c r="T11" s="29">
        <f t="shared" si="0"/>
        <v>1754053524.6178744</v>
      </c>
      <c r="U11" s="32">
        <f>+S11/R11</f>
        <v>0.88187114455107929</v>
      </c>
    </row>
    <row r="12" spans="2:21" ht="15">
      <c r="B12" s="33"/>
      <c r="C12" s="37" t="s">
        <v>17</v>
      </c>
      <c r="D12" s="37"/>
      <c r="E12" s="25"/>
      <c r="F12" s="27"/>
      <c r="G12" s="27"/>
      <c r="H12" s="27">
        <f t="shared" ref="H12:H17" si="1">+F12-G12</f>
        <v>0</v>
      </c>
      <c r="I12" s="28"/>
      <c r="J12" s="27"/>
      <c r="K12" s="27"/>
      <c r="L12" s="27">
        <f t="shared" ref="L12:L17" si="2">+J12-K12</f>
        <v>0</v>
      </c>
      <c r="M12" s="27"/>
      <c r="N12" s="27"/>
      <c r="O12" s="27"/>
      <c r="P12" s="27">
        <f t="shared" ref="P12:P17" si="3">+N12-O12</f>
        <v>0</v>
      </c>
      <c r="Q12" s="28"/>
      <c r="R12" s="27"/>
      <c r="S12" s="27"/>
      <c r="T12" s="29"/>
      <c r="U12" s="32"/>
    </row>
    <row r="13" spans="2:21" ht="15">
      <c r="B13" s="33"/>
      <c r="C13" s="37"/>
      <c r="D13" s="37"/>
      <c r="E13" s="25" t="s">
        <v>18</v>
      </c>
      <c r="F13" s="27">
        <f>+[1]january!F13+[1]february!F13+[1]march!F13+[1]april!F13+[1]may!F13+[1]june!F13+[1]july!F13+[1]august!F13+[1]september!F13+'[1]october '!F13+[1]november!F13+[1]december!F13</f>
        <v>588894326.42000008</v>
      </c>
      <c r="G13" s="27">
        <f>+[1]january!G13+[1]february!G13+[1]march!G13+[1]april!G13+[1]may!G13+[1]june!G13+[1]july!G13+[1]august!G13+[1]september!G13+'[1]october '!G13+[1]november!G13+[1]december!G13</f>
        <v>588157744.13</v>
      </c>
      <c r="H13" s="27">
        <f t="shared" si="1"/>
        <v>736582.29000008106</v>
      </c>
      <c r="I13" s="28"/>
      <c r="J13" s="27">
        <f>+[1]january!J13+[1]february!J13+[1]march!J13+[1]april!J13+[1]may!J13+[1]june!J13+[1]july!J13+[1]august!J13+[1]september!J13+'[1]october '!J13+[1]november!J13+[1]december!J13</f>
        <v>88724947</v>
      </c>
      <c r="K13" s="27">
        <f>+[1]january!K13+[1]february!K13+[1]march!K13+[1]april!K13+[1]may!K13+[1]june!K13+[1]july!K13+[1]august!K13+[1]september!K13+'[1]october '!K13+[1]november!K13+[1]december!K13</f>
        <v>88724947</v>
      </c>
      <c r="L13" s="27">
        <f t="shared" si="2"/>
        <v>0</v>
      </c>
      <c r="M13" s="27"/>
      <c r="N13" s="27">
        <f>+[1]january!N13+[1]february!N13+[1]march!N13+[1]april!N13+[1]may!N13+[1]june!N13+[1]july!N13+[1]august!N13+[1]september!N13+'[1]october '!N13+[1]november!N13+[1]december!N13</f>
        <v>0</v>
      </c>
      <c r="O13" s="27">
        <f>+[1]january!O13+[1]february!O13+[1]march!O13+[1]april!O13+[1]may!O13+[1]june!O13+[1]july!O13+[1]august!O13+[1]september!O13+'[1]october '!O13+[1]november!O13+[1]december!O13</f>
        <v>0</v>
      </c>
      <c r="P13" s="27">
        <f t="shared" si="3"/>
        <v>0</v>
      </c>
      <c r="Q13" s="28"/>
      <c r="R13" s="27">
        <f t="shared" ref="R13:S17" si="4">+F13+J13+N13</f>
        <v>677619273.42000008</v>
      </c>
      <c r="S13" s="27">
        <f t="shared" si="4"/>
        <v>676882691.13</v>
      </c>
      <c r="T13" s="29">
        <f>+R13-S13</f>
        <v>736582.29000008106</v>
      </c>
      <c r="U13" s="32">
        <f t="shared" ref="U13:U72" si="5">+S13/R13</f>
        <v>0.99891298503615089</v>
      </c>
    </row>
    <row r="14" spans="2:21" ht="14.25">
      <c r="B14" s="33"/>
      <c r="C14" s="25"/>
      <c r="D14" s="25"/>
      <c r="E14" s="38" t="s">
        <v>19</v>
      </c>
      <c r="F14" s="27">
        <f>+[1]january!F14+[1]february!F14+[1]march!F14+[1]april!F14+[1]may!F14+[1]june!F14+[1]july!F14+[1]august!F14+[1]september!F14+'[1]october '!F14+[1]november!F14+[1]december!F14</f>
        <v>180250175</v>
      </c>
      <c r="G14" s="27">
        <f>+[1]january!G14+[1]february!G14+[1]march!G14+[1]april!G14+[1]may!G14+[1]june!G14+[1]july!G14+[1]august!G14+[1]september!G14+'[1]october '!G14+[1]november!G14+[1]december!G14</f>
        <v>156914003.72999999</v>
      </c>
      <c r="H14" s="27">
        <f t="shared" si="1"/>
        <v>23336171.270000011</v>
      </c>
      <c r="I14" s="28"/>
      <c r="J14" s="27">
        <f>+[1]january!J14+[1]february!J14+[1]march!J14+[1]april!J14+[1]may!J14+[1]june!J14+[1]july!J14+[1]august!J14+[1]september!J14+'[1]october '!J14+[1]november!J14+[1]december!J14</f>
        <v>7989664</v>
      </c>
      <c r="K14" s="27">
        <f>+[1]january!K14+[1]february!K14+[1]march!K14+[1]april!K14+[1]may!K14+[1]june!K14+[1]july!K14+[1]august!K14+[1]september!K14+'[1]october '!K14+[1]november!K14+[1]december!K14</f>
        <v>7989664</v>
      </c>
      <c r="L14" s="27">
        <f t="shared" si="2"/>
        <v>0</v>
      </c>
      <c r="M14" s="27"/>
      <c r="N14" s="27">
        <f>+[1]january!N14+[1]february!N14+[1]march!N14+[1]april!N14+[1]may!N14+[1]june!N14+[1]july!N14+[1]august!N14+[1]september!N14+'[1]october '!N14+[1]november!N14+[1]december!N14</f>
        <v>0</v>
      </c>
      <c r="O14" s="27">
        <f>+[1]january!O14+[1]february!O14+[1]march!O14+[1]april!O14+[1]may!O14+[1]june!O14+[1]july!O14+[1]august!O14+[1]september!O14+'[1]october '!O14+[1]november!O14+[1]december!O14</f>
        <v>0</v>
      </c>
      <c r="P14" s="27">
        <f t="shared" si="3"/>
        <v>0</v>
      </c>
      <c r="Q14" s="28"/>
      <c r="R14" s="27">
        <f t="shared" si="4"/>
        <v>188239839</v>
      </c>
      <c r="S14" s="27">
        <f t="shared" si="4"/>
        <v>164903667.72999999</v>
      </c>
      <c r="T14" s="29">
        <f>+R14-S14</f>
        <v>23336171.270000011</v>
      </c>
      <c r="U14" s="32">
        <f t="shared" si="5"/>
        <v>0.87602958335509407</v>
      </c>
    </row>
    <row r="15" spans="2:21" ht="42.75">
      <c r="B15" s="33"/>
      <c r="C15" s="25"/>
      <c r="D15" s="25"/>
      <c r="E15" s="38" t="s">
        <v>20</v>
      </c>
      <c r="F15" s="27">
        <f>+[1]january!F15+[1]february!F15+[1]march!F15+[1]april!F15+[1]may!F15+[1]june!F15+[1]july!F15+[1]august!F15+[1]september!F15+'[1]october '!F15+[1]november!F15+[1]december!F15</f>
        <v>171469341.75999999</v>
      </c>
      <c r="G15" s="27">
        <f>+[1]january!G15+[1]february!G15+[1]march!G15+[1]april!G15+[1]may!G15+[1]june!G15+[1]july!G15+[1]august!G15+[1]september!G15+'[1]october '!G15+[1]november!G15+[1]december!G15</f>
        <v>157349019.81999999</v>
      </c>
      <c r="H15" s="27">
        <f t="shared" si="1"/>
        <v>14120321.939999998</v>
      </c>
      <c r="I15" s="28"/>
      <c r="J15" s="27">
        <f>+[1]january!J15+[1]february!J15+[1]march!J15+[1]april!J15+[1]may!J15+[1]june!J15+[1]july!J15+[1]august!J15+[1]september!J15+'[1]october '!J15+[1]november!J15+[1]december!J15</f>
        <v>9536450</v>
      </c>
      <c r="K15" s="27">
        <f>+[1]january!K15+[1]february!K15+[1]march!K15+[1]april!K15+[1]may!K15+[1]june!K15+[1]july!K15+[1]august!K15+[1]september!K15+'[1]october '!K15+[1]november!K15+[1]december!K15</f>
        <v>9536450</v>
      </c>
      <c r="L15" s="27">
        <f t="shared" si="2"/>
        <v>0</v>
      </c>
      <c r="M15" s="27"/>
      <c r="N15" s="27">
        <f>+[1]january!N15+[1]february!N15+[1]march!N15+[1]april!N15+[1]may!N15+[1]june!N15+[1]july!N15+[1]august!N15+[1]september!N15+'[1]october '!N15+[1]november!N15+[1]december!N15</f>
        <v>0</v>
      </c>
      <c r="O15" s="27">
        <f>+[1]january!O15+[1]february!O15+[1]march!O15+[1]april!O15+[1]may!O15+[1]june!O15+[1]july!O15+[1]august!O15+[1]september!O15+'[1]october '!O15+[1]november!O15+[1]december!O15</f>
        <v>0</v>
      </c>
      <c r="P15" s="27">
        <f t="shared" si="3"/>
        <v>0</v>
      </c>
      <c r="Q15" s="28"/>
      <c r="R15" s="27">
        <f t="shared" si="4"/>
        <v>181005791.75999999</v>
      </c>
      <c r="S15" s="27">
        <f t="shared" si="4"/>
        <v>166885469.81999999</v>
      </c>
      <c r="T15" s="29">
        <f>+R15-S15</f>
        <v>14120321.939999998</v>
      </c>
      <c r="U15" s="32">
        <f t="shared" si="5"/>
        <v>0.92198966782940028</v>
      </c>
    </row>
    <row r="16" spans="2:21" ht="28.5">
      <c r="B16" s="33"/>
      <c r="C16" s="25"/>
      <c r="D16" s="25"/>
      <c r="E16" s="39" t="s">
        <v>21</v>
      </c>
      <c r="F16" s="27">
        <f>+[1]january!F16+[1]february!F16+[1]march!F16+[1]april!F16+[1]may!F16+[1]june!F16+[1]july!F16+[1]august!F16+[1]september!F16+'[1]october '!F16+[1]november!F16+[1]december!F16</f>
        <v>47743033.090000004</v>
      </c>
      <c r="G16" s="27">
        <f>+[1]january!G16+[1]february!G16+[1]march!G16+[1]april!G16+[1]may!G16+[1]june!G16+[1]july!G16+[1]august!G16+[1]september!G16+'[1]october '!G16+[1]november!G16+[1]december!G16</f>
        <v>47724949.469999999</v>
      </c>
      <c r="H16" s="27">
        <f t="shared" si="1"/>
        <v>18083.620000004768</v>
      </c>
      <c r="I16" s="28"/>
      <c r="J16" s="27">
        <f>+[1]january!J16+[1]february!J16+[1]march!J16+[1]april!J16+[1]may!J16+[1]june!J16+[1]july!J16+[1]august!J16+[1]september!J16+'[1]october '!J16+[1]november!J16+[1]december!J16</f>
        <v>2424494</v>
      </c>
      <c r="K16" s="27">
        <f>+[1]january!K16+[1]february!K16+[1]march!K16+[1]april!K16+[1]may!K16+[1]june!K16+[1]july!K16+[1]august!K16+[1]september!K16+'[1]october '!K16+[1]november!K16+[1]december!K16</f>
        <v>2424494</v>
      </c>
      <c r="L16" s="27">
        <f t="shared" si="2"/>
        <v>0</v>
      </c>
      <c r="M16" s="27"/>
      <c r="N16" s="27">
        <f>+[1]january!N16+[1]february!N16+[1]march!N16+[1]april!N16+[1]may!N16+[1]june!N16+[1]july!N16+[1]august!N16+[1]september!N16+'[1]october '!N16+[1]november!N16+[1]december!N16</f>
        <v>0</v>
      </c>
      <c r="O16" s="27">
        <f>+[1]january!O16+[1]february!O16+[1]march!O16+[1]april!O16+[1]may!O16+[1]june!O16+[1]july!O16+[1]august!O16+[1]september!O16+'[1]october '!O16+[1]november!O16+[1]december!O16</f>
        <v>0</v>
      </c>
      <c r="P16" s="27">
        <f t="shared" si="3"/>
        <v>0</v>
      </c>
      <c r="Q16" s="28"/>
      <c r="R16" s="27">
        <f t="shared" si="4"/>
        <v>50167527.090000004</v>
      </c>
      <c r="S16" s="27">
        <f t="shared" si="4"/>
        <v>50149443.469999999</v>
      </c>
      <c r="T16" s="29">
        <f>+R16-S16</f>
        <v>18083.620000004768</v>
      </c>
      <c r="U16" s="32">
        <f t="shared" si="5"/>
        <v>0.99963953535187089</v>
      </c>
    </row>
    <row r="17" spans="2:21" ht="42.75">
      <c r="B17" s="33"/>
      <c r="C17" s="25"/>
      <c r="D17" s="25"/>
      <c r="E17" s="38" t="s">
        <v>22</v>
      </c>
      <c r="F17" s="27">
        <f>+[1]january!F17+[1]february!F17+[1]march!F17+[1]april!F17+[1]may!F17+[1]june!F17+[1]july!F17+[1]august!F17+[1]september!F17+'[1]october '!F17+[1]november!F17+[1]december!F17</f>
        <v>323542474.70000005</v>
      </c>
      <c r="G17" s="27">
        <f>+[1]january!G17+[1]february!G17+[1]march!G17+[1]april!G17+[1]may!G17+[1]june!G17+[1]july!G17+[1]august!G17+[1]september!G17+'[1]october '!G17+[1]november!G17+[1]december!G17</f>
        <v>306036111.76999998</v>
      </c>
      <c r="H17" s="27">
        <f t="shared" si="1"/>
        <v>17506362.930000067</v>
      </c>
      <c r="I17" s="28"/>
      <c r="J17" s="27">
        <f>+[1]january!J17+[1]february!J17+[1]march!J17+[1]april!J17+[1]may!J17+[1]june!J17+[1]july!J17+[1]august!J17+[1]september!J17+'[1]october '!J17+[1]november!J17+[1]december!J17</f>
        <v>19038230.940000001</v>
      </c>
      <c r="K17" s="27">
        <f>+[1]january!K17+[1]february!K17+[1]march!K17+[1]april!K17+[1]may!K17+[1]june!K17+[1]july!K17+[1]august!K17+[1]september!K17+'[1]october '!K17+[1]november!K17+[1]december!K17</f>
        <v>10703322.939999999</v>
      </c>
      <c r="L17" s="27">
        <f t="shared" si="2"/>
        <v>8334908.0000000019</v>
      </c>
      <c r="M17" s="27"/>
      <c r="N17" s="27">
        <f>+[1]january!N17+[1]february!N17+[1]march!N17+[1]april!N17+[1]may!N17+[1]june!N17+[1]july!N17+[1]august!N17+[1]september!N17+'[1]october '!N17+[1]november!N17+[1]december!N17</f>
        <v>0</v>
      </c>
      <c r="O17" s="27">
        <f>+[1]january!O17+[1]february!O17+[1]march!O17+[1]april!O17+[1]may!O17+[1]june!O17+[1]july!O17+[1]august!O17+[1]september!O17+'[1]october '!O17+[1]november!O17+[1]december!O17</f>
        <v>0</v>
      </c>
      <c r="P17" s="27">
        <f t="shared" si="3"/>
        <v>0</v>
      </c>
      <c r="Q17" s="28"/>
      <c r="R17" s="27">
        <f t="shared" si="4"/>
        <v>342580705.64000005</v>
      </c>
      <c r="S17" s="27">
        <f t="shared" si="4"/>
        <v>316739434.70999998</v>
      </c>
      <c r="T17" s="29">
        <f>+R17-S17</f>
        <v>25841270.930000067</v>
      </c>
      <c r="U17" s="32">
        <f t="shared" si="5"/>
        <v>0.92456880815361708</v>
      </c>
    </row>
    <row r="18" spans="2:21" ht="14.25">
      <c r="B18" s="33"/>
      <c r="C18" s="25"/>
      <c r="D18" s="25"/>
      <c r="E18" s="38"/>
      <c r="F18" s="27">
        <f>+[1]january!F18+[1]february!F18+[1]march!F18+[1]april!F18+[1]may!F18+[1]june!F18+[1]july!F18+[1]august!F18+[1]september!F18+'[1]october '!F18+[1]november!F18+[1]december!F18</f>
        <v>0</v>
      </c>
      <c r="G18" s="27">
        <f>+[1]january!G18+[1]february!G18+[1]march!G18+[1]april!G18+[1]may!G18+[1]june!G18+[1]july!G18+[1]august!G18+[1]september!G18+'[1]october '!G18+[1]november!G18+[1]december!G18</f>
        <v>0</v>
      </c>
      <c r="H18" s="27"/>
      <c r="I18" s="28"/>
      <c r="J18" s="27">
        <f>+[1]january!J18+[1]february!J18+[1]march!J18+[1]april!J18+[1]may!J18+[1]june!J18+[1]july!J18+[1]august!J18+[1]september!J18+'[1]october '!J18+[1]november!J18+[1]december!J18</f>
        <v>0</v>
      </c>
      <c r="K18" s="27">
        <f>+[1]january!K18+[1]february!K18+[1]march!K18+[1]april!K18+[1]may!K18+[1]june!K18+[1]july!K18+[1]august!K18+[1]september!K18+'[1]october '!K18+[1]november!K18+[1]december!K18</f>
        <v>0</v>
      </c>
      <c r="L18" s="27"/>
      <c r="M18" s="27"/>
      <c r="N18" s="27">
        <f>+[1]january!N18+[1]february!N18+[1]march!N18+[1]april!N18+[1]may!N18+[1]june!N18+[1]july!N18+[1]august!N18+[1]september!N18+'[1]october '!N18+[1]november!N18+[1]december!N18</f>
        <v>0</v>
      </c>
      <c r="O18" s="27">
        <f>+[1]january!O18+[1]february!O18+[1]march!O18+[1]april!O18+[1]may!O18+[1]june!O18+[1]july!O18+[1]august!O18+[1]september!O18+'[1]october '!O18+[1]november!O18+[1]december!O18</f>
        <v>0</v>
      </c>
      <c r="P18" s="27"/>
      <c r="Q18" s="28"/>
      <c r="R18" s="27"/>
      <c r="S18" s="27"/>
      <c r="T18" s="29"/>
      <c r="U18" s="32"/>
    </row>
    <row r="19" spans="2:21" ht="15">
      <c r="B19" s="33"/>
      <c r="C19" s="37" t="s">
        <v>23</v>
      </c>
      <c r="D19" s="37"/>
      <c r="E19" s="25"/>
      <c r="F19" s="27">
        <f>+[1]january!F19+[1]february!F19+[1]march!F19+[1]april!F19+[1]may!F19+[1]june!F19+[1]july!F19+[1]august!F19+[1]september!F19+'[1]october '!F19+[1]november!F19+[1]december!F19</f>
        <v>0</v>
      </c>
      <c r="G19" s="27">
        <f>+[1]january!G19+[1]february!G19+[1]march!G19+[1]april!G19+[1]may!G19+[1]june!G19+[1]july!G19+[1]august!G19+[1]september!G19+'[1]october '!G19+[1]november!G19+[1]december!G19</f>
        <v>0</v>
      </c>
      <c r="H19" s="27"/>
      <c r="I19" s="28"/>
      <c r="J19" s="27">
        <f>+[1]january!J19+[1]february!J19+[1]march!J19+[1]april!J19+[1]may!J19+[1]june!J19+[1]july!J19+[1]august!J19+[1]september!J19+'[1]october '!J19+[1]november!J19+[1]december!J19</f>
        <v>0</v>
      </c>
      <c r="K19" s="27">
        <f>+[1]january!K19+[1]february!K19+[1]march!K19+[1]april!K19+[1]may!K19+[1]june!K19+[1]july!K19+[1]august!K19+[1]september!K19+'[1]october '!K19+[1]november!K19+[1]december!K19</f>
        <v>0</v>
      </c>
      <c r="L19" s="27"/>
      <c r="M19" s="27"/>
      <c r="N19" s="27">
        <f>+[1]january!N19+[1]february!N19+[1]march!N19+[1]april!N19+[1]may!N19+[1]june!N19+[1]july!N19+[1]august!N19+[1]september!N19+'[1]october '!N19+[1]november!N19+[1]december!N19</f>
        <v>0</v>
      </c>
      <c r="O19" s="27">
        <f>+[1]january!O19+[1]february!O19+[1]march!O19+[1]april!O19+[1]may!O19+[1]june!O19+[1]july!O19+[1]august!O19+[1]september!O19+'[1]october '!O19+[1]november!O19+[1]december!O19</f>
        <v>0</v>
      </c>
      <c r="P19" s="27"/>
      <c r="Q19" s="28"/>
      <c r="R19" s="27"/>
      <c r="S19" s="27"/>
      <c r="T19" s="29"/>
      <c r="U19" s="32"/>
    </row>
    <row r="20" spans="2:21" ht="15">
      <c r="B20" s="33"/>
      <c r="C20" s="37"/>
      <c r="D20" s="37"/>
      <c r="E20" s="25" t="s">
        <v>24</v>
      </c>
      <c r="F20" s="27">
        <f>+[1]january!F20+[1]february!F20+[1]march!F20+[1]april!F20+[1]may!F20+[1]june!F20+[1]july!F20+[1]august!F20+[1]september!F20+'[1]october '!F20+[1]november!F20+[1]december!F20</f>
        <v>909662334.86000001</v>
      </c>
      <c r="G20" s="27">
        <f>+[1]january!G20+[1]february!G20+[1]march!G20+[1]april!G20+[1]may!G20+[1]june!G20+[1]july!G20+[1]august!G20+[1]september!G20+'[1]october '!G20+[1]november!G20+[1]december!G20</f>
        <v>897607819.59000003</v>
      </c>
      <c r="H20" s="27">
        <f>+F20-G20</f>
        <v>12054515.269999981</v>
      </c>
      <c r="I20" s="28"/>
      <c r="J20" s="27">
        <f>+[1]january!J20+[1]february!J20+[1]march!J20+[1]april!J20+[1]may!J20+[1]june!J20+[1]july!J20+[1]august!J20+[1]september!J20+'[1]october '!J20+[1]november!J20+[1]december!J20</f>
        <v>136298459</v>
      </c>
      <c r="K20" s="27">
        <f>+[1]january!K20+[1]february!K20+[1]march!K20+[1]april!K20+[1]may!K20+[1]june!K20+[1]july!K20+[1]august!K20+[1]september!K20+'[1]october '!K20+[1]november!K20+[1]december!K20</f>
        <v>134124185.86</v>
      </c>
      <c r="L20" s="27">
        <f>+J20-K20</f>
        <v>2174273.1400000006</v>
      </c>
      <c r="M20" s="27"/>
      <c r="N20" s="27">
        <f>+[1]january!N20+[1]february!N20+[1]march!N20+[1]april!N20+[1]may!N20+[1]june!N20+[1]july!N20+[1]august!N20+[1]september!N20+'[1]october '!N20+[1]november!N20+[1]december!N20</f>
        <v>0</v>
      </c>
      <c r="O20" s="27">
        <f>+[1]january!O20+[1]february!O20+[1]march!O20+[1]april!O20+[1]may!O20+[1]june!O20+[1]july!O20+[1]august!O20+[1]september!O20+'[1]october '!O20+[1]november!O20+[1]december!O20</f>
        <v>0</v>
      </c>
      <c r="P20" s="27">
        <f>+N20-O20</f>
        <v>0</v>
      </c>
      <c r="Q20" s="28"/>
      <c r="R20" s="27">
        <f>+F20+J20+N20</f>
        <v>1045960793.86</v>
      </c>
      <c r="S20" s="27">
        <f>+G20+K20+O20</f>
        <v>1031732005.45</v>
      </c>
      <c r="T20" s="29">
        <f>+R20-S20</f>
        <v>14228788.409999967</v>
      </c>
      <c r="U20" s="32">
        <f t="shared" si="5"/>
        <v>0.98639644191873554</v>
      </c>
    </row>
    <row r="21" spans="2:21" ht="28.5">
      <c r="B21" s="33"/>
      <c r="C21" s="25"/>
      <c r="D21" s="25"/>
      <c r="E21" s="39" t="s">
        <v>25</v>
      </c>
      <c r="F21" s="27">
        <f>+[1]january!F21+[1]february!F21+[1]march!F21+[1]april!F21+[1]may!F21+[1]june!F21+[1]july!F21+[1]august!F21+[1]september!F21+'[1]october '!F21+[1]november!F21+[1]december!F21</f>
        <v>469030893</v>
      </c>
      <c r="G21" s="27">
        <f>+[1]january!G21+[1]february!G21+[1]march!G21+[1]april!G21+[1]may!G21+[1]june!G21+[1]july!G21+[1]august!G21+[1]september!G21+'[1]october '!G21+[1]november!G21+[1]december!G21</f>
        <v>450899456.42000008</v>
      </c>
      <c r="H21" s="27">
        <f>+F21-G21</f>
        <v>18131436.579999924</v>
      </c>
      <c r="I21" s="28"/>
      <c r="J21" s="27">
        <f>+[1]january!J21+[1]february!J21+[1]march!J21+[1]april!J21+[1]may!J21+[1]june!J21+[1]july!J21+[1]august!J21+[1]september!J21+'[1]october '!J21+[1]november!J21+[1]december!J21</f>
        <v>19071996</v>
      </c>
      <c r="K21" s="27">
        <f>+[1]january!K21+[1]february!K21+[1]march!K21+[1]april!K21+[1]may!K21+[1]june!K21+[1]july!K21+[1]august!K21+[1]september!K21+'[1]october '!K21+[1]november!K21+[1]december!K21</f>
        <v>18261391.5</v>
      </c>
      <c r="L21" s="27">
        <f>+J21-K21</f>
        <v>810604.5</v>
      </c>
      <c r="M21" s="27"/>
      <c r="N21" s="27">
        <f>+[1]january!N21+[1]february!N21+[1]march!N21+[1]april!N21+[1]may!N21+[1]june!N21+[1]july!N21+[1]august!N21+[1]september!N21+'[1]october '!N21+[1]november!N21+[1]december!N21</f>
        <v>5515826</v>
      </c>
      <c r="O21" s="27">
        <f>+[1]january!O21+[1]february!O21+[1]march!O21+[1]april!O21+[1]may!O21+[1]june!O21+[1]july!O21+[1]august!O21+[1]september!O21+'[1]october '!O21+[1]november!O21+[1]december!O21</f>
        <v>5515818.7400000002</v>
      </c>
      <c r="P21" s="27">
        <f>+N21-O21</f>
        <v>7.2599999997764826</v>
      </c>
      <c r="Q21" s="28"/>
      <c r="R21" s="27">
        <f>+F21+J21+N21</f>
        <v>493618715</v>
      </c>
      <c r="S21" s="27">
        <f>+G21+K21+O21</f>
        <v>474676666.66000009</v>
      </c>
      <c r="T21" s="29">
        <f>+R21-S21</f>
        <v>18942048.339999914</v>
      </c>
      <c r="U21" s="32">
        <f t="shared" si="5"/>
        <v>0.96162615442974053</v>
      </c>
    </row>
    <row r="22" spans="2:21" ht="14.25">
      <c r="B22" s="33"/>
      <c r="C22" s="25"/>
      <c r="D22" s="25"/>
      <c r="E22" s="39"/>
      <c r="F22" s="27">
        <f>+[1]january!F22+[1]february!F22+[1]march!F22+[1]april!F22+[1]may!F22+[1]june!F22+[1]july!F22+[1]august!F22+[1]september!F22+'[1]october '!F22+[1]november!F22+[1]december!F22</f>
        <v>0</v>
      </c>
      <c r="G22" s="27">
        <f>+[1]january!G22+[1]february!G22+[1]march!G22+[1]april!G22+[1]may!G22+[1]june!G22+[1]july!G22+[1]august!G22+[1]september!G22+'[1]october '!G22+[1]november!G22+[1]december!G22</f>
        <v>0</v>
      </c>
      <c r="H22" s="27"/>
      <c r="I22" s="28"/>
      <c r="J22" s="27">
        <f>+[1]january!J22+[1]february!J22+[1]march!J22+[1]april!J22+[1]may!J22+[1]june!J22+[1]july!J22+[1]august!J22+[1]september!J22+'[1]october '!J22+[1]november!J22+[1]december!J22</f>
        <v>0</v>
      </c>
      <c r="K22" s="27">
        <f>+[1]january!K22+[1]february!K22+[1]march!K22+[1]april!K22+[1]may!K22+[1]june!K22+[1]july!K22+[1]august!K22+[1]september!K22+'[1]october '!K22+[1]november!K22+[1]december!K22</f>
        <v>0</v>
      </c>
      <c r="L22" s="27"/>
      <c r="M22" s="27"/>
      <c r="N22" s="27">
        <f>+[1]january!N22+[1]february!N22+[1]march!N22+[1]april!N22+[1]may!N22+[1]june!N22+[1]july!N22+[1]august!N22+[1]september!N22+'[1]october '!N22+[1]november!N22+[1]december!N22</f>
        <v>0</v>
      </c>
      <c r="O22" s="27">
        <f>+[1]january!O22+[1]february!O22+[1]march!O22+[1]april!O22+[1]may!O22+[1]june!O22+[1]july!O22+[1]august!O22+[1]september!O22+'[1]october '!O22+[1]november!O22+[1]december!O22</f>
        <v>0</v>
      </c>
      <c r="P22" s="27"/>
      <c r="Q22" s="28"/>
      <c r="R22" s="27"/>
      <c r="S22" s="27"/>
      <c r="T22" s="29"/>
      <c r="U22" s="32"/>
    </row>
    <row r="23" spans="2:21" ht="15">
      <c r="B23" s="33"/>
      <c r="C23" s="37" t="s">
        <v>26</v>
      </c>
      <c r="D23" s="37"/>
      <c r="E23" s="25"/>
      <c r="F23" s="27">
        <f>+[1]january!F23+[1]february!F23+[1]march!F23+[1]april!F23+[1]may!F23+[1]june!F23+[1]july!F23+[1]august!F23+[1]september!F23+'[1]october '!F23+[1]november!F23+[1]december!F23</f>
        <v>0</v>
      </c>
      <c r="G23" s="27">
        <f>+[1]january!G23+[1]february!G23+[1]march!G23+[1]april!G23+[1]may!G23+[1]june!G23+[1]july!G23+[1]august!G23+[1]september!G23+'[1]october '!G23+[1]november!G23+[1]december!G23</f>
        <v>0</v>
      </c>
      <c r="H23" s="27"/>
      <c r="I23" s="28"/>
      <c r="J23" s="27">
        <f>+[1]january!J23+[1]february!J23+[1]march!J23+[1]april!J23+[1]may!J23+[1]june!J23+[1]july!J23+[1]august!J23+[1]september!J23+'[1]october '!J23+[1]november!J23+[1]december!J23</f>
        <v>0</v>
      </c>
      <c r="K23" s="27">
        <f>+[1]january!K23+[1]february!K23+[1]march!K23+[1]april!K23+[1]may!K23+[1]june!K23+[1]july!K23+[1]august!K23+[1]september!K23+'[1]october '!K23+[1]november!K23+[1]december!K23</f>
        <v>0</v>
      </c>
      <c r="L23" s="27"/>
      <c r="M23" s="27"/>
      <c r="N23" s="27">
        <f>+[1]january!N23+[1]february!N23+[1]march!N23+[1]april!N23+[1]may!N23+[1]june!N23+[1]july!N23+[1]august!N23+[1]september!N23+'[1]october '!N23+[1]november!N23+[1]december!N23</f>
        <v>0</v>
      </c>
      <c r="O23" s="27">
        <f>+[1]january!O23+[1]february!O23+[1]march!O23+[1]april!O23+[1]may!O23+[1]june!O23+[1]july!O23+[1]august!O23+[1]september!O23+'[1]october '!O23+[1]november!O23+[1]december!O23</f>
        <v>0</v>
      </c>
      <c r="P23" s="27"/>
      <c r="Q23" s="28"/>
      <c r="R23" s="27"/>
      <c r="S23" s="27"/>
      <c r="T23" s="29"/>
      <c r="U23" s="32"/>
    </row>
    <row r="24" spans="2:21" ht="15">
      <c r="B24" s="33"/>
      <c r="C24" s="37"/>
      <c r="D24" s="37"/>
      <c r="E24" s="25" t="s">
        <v>27</v>
      </c>
      <c r="F24" s="27">
        <f>+[1]january!F24+[1]february!F24+[1]march!F24+[1]april!F24+[1]may!F24+[1]june!F24+[1]july!F24+[1]august!F24+[1]september!F24+'[1]october '!F24+[1]november!F24+[1]december!F24</f>
        <v>578070111</v>
      </c>
      <c r="G24" s="27">
        <f>+[1]january!G24+[1]february!G24+[1]march!G24+[1]april!G24+[1]may!G24+[1]june!G24+[1]july!G24+[1]august!G24+[1]september!G24+'[1]october '!G24+[1]november!G24+[1]december!G24</f>
        <v>584685378.41999996</v>
      </c>
      <c r="H24" s="27">
        <f>+F24-G24</f>
        <v>-6615267.4199999571</v>
      </c>
      <c r="I24" s="28"/>
      <c r="J24" s="27">
        <f>+[1]january!J24+[1]february!J24+[1]march!J24+[1]april!J24+[1]may!J24+[1]june!J24+[1]july!J24+[1]august!J24+[1]september!J24+'[1]october '!J24+[1]november!J24+[1]december!J24</f>
        <v>61597389</v>
      </c>
      <c r="K24" s="27">
        <f>+[1]january!K24+[1]february!K24+[1]march!K24+[1]april!K24+[1]may!K24+[1]june!K24+[1]july!K24+[1]august!K24+[1]september!K24+'[1]october '!K24+[1]november!K24+[1]december!K24</f>
        <v>55534944.170000002</v>
      </c>
      <c r="L24" s="27">
        <f>+J24-K24</f>
        <v>6062444.8299999982</v>
      </c>
      <c r="M24" s="27"/>
      <c r="N24" s="27">
        <f>+[1]january!N24+[1]february!N24+[1]march!N24+[1]april!N24+[1]may!N24+[1]june!N24+[1]july!N24+[1]august!N24+[1]september!N24+'[1]october '!N24+[1]november!N24+[1]december!N24</f>
        <v>0</v>
      </c>
      <c r="O24" s="27">
        <f>+[1]january!O24+[1]february!O24+[1]march!O24+[1]april!O24+[1]may!O24+[1]june!O24+[1]july!O24+[1]august!O24+[1]september!O24+'[1]october '!O24+[1]november!O24+[1]december!O24</f>
        <v>0</v>
      </c>
      <c r="P24" s="27">
        <f>+N24-O24</f>
        <v>0</v>
      </c>
      <c r="Q24" s="28"/>
      <c r="R24" s="27">
        <f t="shared" ref="R24:S26" si="6">+F24+J24+N24</f>
        <v>639667500</v>
      </c>
      <c r="S24" s="27">
        <f t="shared" si="6"/>
        <v>640220322.58999991</v>
      </c>
      <c r="T24" s="29">
        <f>+R24-S24</f>
        <v>-552822.58999991417</v>
      </c>
      <c r="U24" s="32">
        <f t="shared" si="5"/>
        <v>1.0008642342935976</v>
      </c>
    </row>
    <row r="25" spans="2:21" ht="28.5">
      <c r="B25" s="33"/>
      <c r="C25" s="25"/>
      <c r="D25" s="25"/>
      <c r="E25" s="39" t="s">
        <v>28</v>
      </c>
      <c r="F25" s="27">
        <f>+[1]january!F25+[1]february!F25+[1]march!F25+[1]april!F25+[1]may!F25+[1]june!F25+[1]july!F25+[1]august!F25+[1]september!F25+'[1]october '!F25+[1]november!F25+[1]december!F25</f>
        <v>95485286</v>
      </c>
      <c r="G25" s="27">
        <f>+[1]january!G25+[1]february!G25+[1]march!G25+[1]april!G25+[1]may!G25+[1]june!G25+[1]july!G25+[1]august!G25+[1]september!G25+'[1]october '!G25+[1]november!G25+[1]december!G25</f>
        <v>95484096.180000007</v>
      </c>
      <c r="H25" s="27">
        <f>+F25-G25</f>
        <v>1189.8199999928474</v>
      </c>
      <c r="I25" s="28"/>
      <c r="J25" s="27">
        <f>+[1]january!J25+[1]february!J25+[1]march!J25+[1]april!J25+[1]may!J25+[1]june!J25+[1]july!J25+[1]august!J25+[1]september!J25+'[1]october '!J25+[1]november!J25+[1]december!J25</f>
        <v>8421731</v>
      </c>
      <c r="K25" s="27">
        <f>+[1]january!K25+[1]february!K25+[1]march!K25+[1]april!K25+[1]may!K25+[1]june!K25+[1]july!K25+[1]august!K25+[1]september!K25+'[1]october '!K25+[1]november!K25+[1]december!K25</f>
        <v>8421731</v>
      </c>
      <c r="L25" s="27">
        <f>+J25-K25</f>
        <v>0</v>
      </c>
      <c r="M25" s="27"/>
      <c r="N25" s="27">
        <f>+[1]january!N25+[1]february!N25+[1]march!N25+[1]april!N25+[1]may!N25+[1]june!N25+[1]july!N25+[1]august!N25+[1]september!N25+'[1]october '!N25+[1]november!N25+[1]december!N25</f>
        <v>0</v>
      </c>
      <c r="O25" s="27">
        <f>+[1]january!O25+[1]february!O25+[1]march!O25+[1]april!O25+[1]may!O25+[1]june!O25+[1]july!O25+[1]august!O25+[1]september!O25+'[1]october '!O25+[1]november!O25+[1]december!O25</f>
        <v>0</v>
      </c>
      <c r="P25" s="27">
        <f>+N25-O25</f>
        <v>0</v>
      </c>
      <c r="Q25" s="28"/>
      <c r="R25" s="27">
        <f t="shared" si="6"/>
        <v>103907017</v>
      </c>
      <c r="S25" s="27">
        <f t="shared" si="6"/>
        <v>103905827.18000001</v>
      </c>
      <c r="T25" s="29">
        <f>+R25-S25</f>
        <v>1189.8199999928474</v>
      </c>
      <c r="U25" s="32">
        <f t="shared" si="5"/>
        <v>0.99998854918527791</v>
      </c>
    </row>
    <row r="26" spans="2:21" ht="28.5">
      <c r="B26" s="33"/>
      <c r="C26" s="25"/>
      <c r="D26" s="25"/>
      <c r="E26" s="39" t="s">
        <v>29</v>
      </c>
      <c r="F26" s="27">
        <f>+[1]january!F26+[1]february!F26+[1]march!F26+[1]april!F26+[1]may!F26+[1]june!F26+[1]july!F26+[1]august!F26+[1]september!F26+'[1]october '!F26+[1]november!F26+[1]december!F26</f>
        <v>126868346</v>
      </c>
      <c r="G26" s="27">
        <f>+[1]january!G26+[1]february!G26+[1]march!G26+[1]april!G26+[1]may!G26+[1]june!G26+[1]july!G26+[1]august!G26+[1]september!G26+'[1]october '!G26+[1]november!G26+[1]december!G26</f>
        <v>125380697.25999999</v>
      </c>
      <c r="H26" s="27">
        <f>+F26-G26</f>
        <v>1487648.7400000095</v>
      </c>
      <c r="I26" s="28"/>
      <c r="J26" s="27">
        <f>+[1]january!J26+[1]february!J26+[1]march!J26+[1]april!J26+[1]may!J26+[1]june!J26+[1]july!J26+[1]august!J26+[1]september!J26+'[1]october '!J26+[1]november!J26+[1]december!J26</f>
        <v>3542076</v>
      </c>
      <c r="K26" s="27">
        <f>+[1]january!K26+[1]february!K26+[1]march!K26+[1]april!K26+[1]may!K26+[1]june!K26+[1]july!K26+[1]august!K26+[1]september!K26+'[1]october '!K26+[1]november!K26+[1]december!K26</f>
        <v>3542076</v>
      </c>
      <c r="L26" s="27">
        <f>+J26-K26</f>
        <v>0</v>
      </c>
      <c r="M26" s="27"/>
      <c r="N26" s="27">
        <f>+[1]january!N26+[1]february!N26+[1]march!N26+[1]april!N26+[1]may!N26+[1]june!N26+[1]july!N26+[1]august!N26+[1]september!N26+'[1]october '!N26+[1]november!N26+[1]december!N26</f>
        <v>20642240</v>
      </c>
      <c r="O26" s="27">
        <f>+[1]january!O26+[1]february!O26+[1]march!O26+[1]april!O26+[1]may!O26+[1]june!O26+[1]july!O26+[1]august!O26+[1]september!O26+'[1]october '!O26+[1]november!O26+[1]december!O26</f>
        <v>20642240</v>
      </c>
      <c r="P26" s="27">
        <f>+N26-O26</f>
        <v>0</v>
      </c>
      <c r="Q26" s="28"/>
      <c r="R26" s="27">
        <f t="shared" si="6"/>
        <v>151052662</v>
      </c>
      <c r="S26" s="27">
        <f t="shared" si="6"/>
        <v>149565013.25999999</v>
      </c>
      <c r="T26" s="29">
        <f>+R26-S26</f>
        <v>1487648.7400000095</v>
      </c>
      <c r="U26" s="32">
        <f t="shared" si="5"/>
        <v>0.99015145631792967</v>
      </c>
    </row>
    <row r="27" spans="2:21" ht="14.25">
      <c r="B27" s="33"/>
      <c r="C27" s="25"/>
      <c r="D27" s="25"/>
      <c r="E27" s="39"/>
      <c r="F27" s="27">
        <f>+[1]january!F27+[1]february!F27+[1]march!F27+[1]april!F27+[1]may!F27+[1]june!F27+[1]july!F27+[1]august!F27+[1]september!F27+'[1]october '!F27+[1]november!F27+[1]december!F27</f>
        <v>0</v>
      </c>
      <c r="G27" s="27">
        <f>+[1]january!G27+[1]february!G27+[1]march!G27+[1]april!G27+[1]may!G27+[1]june!G27+[1]july!G27+[1]august!G27+[1]september!G27+'[1]october '!G27+[1]november!G27+[1]december!G27</f>
        <v>0</v>
      </c>
      <c r="H27" s="27"/>
      <c r="I27" s="28"/>
      <c r="J27" s="27">
        <f>+[1]january!J27+[1]february!J27+[1]march!J27+[1]april!J27+[1]may!J27+[1]june!J27+[1]july!J27+[1]august!J27+[1]september!J27+'[1]october '!J27+[1]november!J27+[1]december!J27</f>
        <v>0</v>
      </c>
      <c r="K27" s="27">
        <f>+[1]january!K27+[1]february!K27+[1]march!K27+[1]april!K27+[1]may!K27+[1]june!K27+[1]july!K27+[1]august!K27+[1]september!K27+'[1]october '!K27+[1]november!K27+[1]december!K27</f>
        <v>0</v>
      </c>
      <c r="L27" s="27"/>
      <c r="M27" s="27"/>
      <c r="N27" s="27">
        <f>+[1]january!N27+[1]february!N27+[1]march!N27+[1]april!N27+[1]may!N27+[1]june!N27+[1]july!N27+[1]august!N27+[1]september!N27+'[1]october '!N27+[1]november!N27+[1]december!N27</f>
        <v>0</v>
      </c>
      <c r="O27" s="27">
        <f>+[1]january!O27+[1]february!O27+[1]march!O27+[1]april!O27+[1]may!O27+[1]june!O27+[1]july!O27+[1]august!O27+[1]september!O27+'[1]october '!O27+[1]november!O27+[1]december!O27</f>
        <v>0</v>
      </c>
      <c r="P27" s="27"/>
      <c r="Q27" s="28"/>
      <c r="R27" s="27"/>
      <c r="S27" s="27"/>
      <c r="T27" s="29"/>
      <c r="U27" s="32"/>
    </row>
    <row r="28" spans="2:21" ht="15">
      <c r="B28" s="33"/>
      <c r="C28" s="37" t="s">
        <v>30</v>
      </c>
      <c r="D28" s="37"/>
      <c r="E28" s="25"/>
      <c r="F28" s="27">
        <f>+[1]january!F28+[1]february!F28+[1]march!F28+[1]april!F28+[1]may!F28+[1]june!F28+[1]july!F28+[1]august!F28+[1]september!F28+'[1]october '!F28+[1]november!F28+[1]december!F28</f>
        <v>0</v>
      </c>
      <c r="G28" s="27">
        <f>+[1]january!G28+[1]february!G28+[1]march!G28+[1]april!G28+[1]may!G28+[1]june!G28+[1]july!G28+[1]august!G28+[1]september!G28+'[1]october '!G28+[1]november!G28+[1]december!G28</f>
        <v>0</v>
      </c>
      <c r="H28" s="27"/>
      <c r="I28" s="28"/>
      <c r="J28" s="27">
        <f>+[1]january!J28+[1]february!J28+[1]march!J28+[1]april!J28+[1]may!J28+[1]june!J28+[1]july!J28+[1]august!J28+[1]september!J28+'[1]october '!J28+[1]november!J28+[1]december!J28</f>
        <v>0</v>
      </c>
      <c r="K28" s="27">
        <f>+[1]january!K28+[1]february!K28+[1]march!K28+[1]april!K28+[1]may!K28+[1]june!K28+[1]july!K28+[1]august!K28+[1]september!K28+'[1]october '!K28+[1]november!K28+[1]december!K28</f>
        <v>0</v>
      </c>
      <c r="L28" s="27"/>
      <c r="M28" s="27"/>
      <c r="N28" s="27">
        <f>+[1]january!N28+[1]february!N28+[1]march!N28+[1]april!N28+[1]may!N28+[1]june!N28+[1]july!N28+[1]august!N28+[1]september!N28+'[1]october '!N28+[1]november!N28+[1]december!N28</f>
        <v>0</v>
      </c>
      <c r="O28" s="27">
        <f>+[1]january!O28+[1]february!O28+[1]march!O28+[1]april!O28+[1]may!O28+[1]june!O28+[1]july!O28+[1]august!O28+[1]september!O28+'[1]october '!O28+[1]november!O28+[1]december!O28</f>
        <v>0</v>
      </c>
      <c r="P28" s="27"/>
      <c r="Q28" s="28"/>
      <c r="R28" s="27"/>
      <c r="S28" s="27"/>
      <c r="T28" s="29"/>
      <c r="U28" s="32"/>
    </row>
    <row r="29" spans="2:21" ht="15">
      <c r="B29" s="33"/>
      <c r="C29" s="37"/>
      <c r="D29" s="37"/>
      <c r="E29" s="25" t="s">
        <v>31</v>
      </c>
      <c r="F29" s="27">
        <f>+[1]january!F29+[1]february!F29+[1]march!F29+[1]april!F29+[1]may!F29+[1]june!F29+[1]july!F29+[1]august!F29+[1]september!F29+'[1]october '!F29+[1]november!F29+[1]december!F29</f>
        <v>693132959.71999991</v>
      </c>
      <c r="G29" s="27">
        <f>+[1]january!G29+[1]february!G29+[1]march!G29+[1]april!G29+[1]may!G29+[1]june!G29+[1]july!G29+[1]august!G29+[1]september!G29+'[1]october '!G29+[1]november!G29+[1]december!G29</f>
        <v>451138890.80000001</v>
      </c>
      <c r="H29" s="27">
        <f>+F29-G29</f>
        <v>241994068.9199999</v>
      </c>
      <c r="I29" s="28"/>
      <c r="J29" s="27">
        <f>+[1]january!J29+[1]february!J29+[1]march!J29+[1]april!J29+[1]may!J29+[1]june!J29+[1]july!J29+[1]august!J29+[1]september!J29+'[1]october '!J29+[1]november!J29+[1]december!J29</f>
        <v>170824001</v>
      </c>
      <c r="K29" s="27">
        <f>+[1]january!K29+[1]february!K29+[1]march!K29+[1]april!K29+[1]may!K29+[1]june!K29+[1]july!K29+[1]august!K29+[1]september!K29+'[1]october '!K29+[1]november!K29+[1]december!K29</f>
        <v>170634674.70000002</v>
      </c>
      <c r="L29" s="27">
        <f>+J29-K29</f>
        <v>189326.29999998212</v>
      </c>
      <c r="M29" s="27"/>
      <c r="N29" s="27">
        <f>+[1]january!N29+[1]february!N29+[1]march!N29+[1]april!N29+[1]may!N29+[1]june!N29+[1]july!N29+[1]august!N29+[1]september!N29+'[1]october '!N29+[1]november!N29+[1]december!N29</f>
        <v>194487075.27999997</v>
      </c>
      <c r="O29" s="27">
        <f>+[1]january!O29+[1]february!O29+[1]march!O29+[1]april!O29+[1]may!O29+[1]june!O29+[1]july!O29+[1]august!O29+[1]september!O29+'[1]october '!O29+[1]november!O29+[1]december!O29</f>
        <v>194487075.27999997</v>
      </c>
      <c r="P29" s="27">
        <f>+N29-O29</f>
        <v>0</v>
      </c>
      <c r="Q29" s="28"/>
      <c r="R29" s="27">
        <f t="shared" ref="R29:S32" si="7">+F29+J29+N29</f>
        <v>1058444035.9999999</v>
      </c>
      <c r="S29" s="27">
        <f t="shared" si="7"/>
        <v>816260640.77999997</v>
      </c>
      <c r="T29" s="29">
        <f>+R29-S29</f>
        <v>242183395.21999991</v>
      </c>
      <c r="U29" s="32">
        <f t="shared" si="5"/>
        <v>0.77118922967789305</v>
      </c>
    </row>
    <row r="30" spans="2:21" ht="28.5">
      <c r="B30" s="33"/>
      <c r="C30" s="25"/>
      <c r="D30" s="25"/>
      <c r="E30" s="39" t="s">
        <v>32</v>
      </c>
      <c r="F30" s="27">
        <f>+[1]january!F30+[1]february!F30+[1]march!F30+[1]april!F30+[1]may!F30+[1]june!F30+[1]july!F30+[1]august!F30+[1]september!F30+'[1]october '!F30+[1]november!F30+[1]december!F30</f>
        <v>976307028</v>
      </c>
      <c r="G30" s="27">
        <f>+[1]january!G30+[1]february!G30+[1]march!G30+[1]april!G30+[1]may!G30+[1]june!G30+[1]july!G30+[1]august!G30+[1]september!G30+'[1]october '!G30+[1]november!G30+[1]december!G30</f>
        <v>576904839.66000009</v>
      </c>
      <c r="H30" s="27">
        <f>+F30-G30</f>
        <v>399402188.33999991</v>
      </c>
      <c r="I30" s="28"/>
      <c r="J30" s="27">
        <f>+[1]january!J30+[1]february!J30+[1]march!J30+[1]april!J30+[1]may!J30+[1]june!J30+[1]july!J30+[1]august!J30+[1]september!J30+'[1]october '!J30+[1]november!J30+[1]december!J30</f>
        <v>14513580</v>
      </c>
      <c r="K30" s="27">
        <f>+[1]january!K30+[1]february!K30+[1]march!K30+[1]april!K30+[1]may!K30+[1]june!K30+[1]july!K30+[1]august!K30+[1]september!K30+'[1]october '!K30+[1]november!K30+[1]december!K30</f>
        <v>14513580</v>
      </c>
      <c r="L30" s="27">
        <f>+J30-K30</f>
        <v>0</v>
      </c>
      <c r="M30" s="27"/>
      <c r="N30" s="27">
        <f>+[1]january!N30+[1]february!N30+[1]march!N30+[1]april!N30+[1]may!N30+[1]june!N30+[1]july!N30+[1]august!N30+[1]september!N30+'[1]october '!N30+[1]november!N30+[1]december!N30</f>
        <v>0</v>
      </c>
      <c r="O30" s="27">
        <f>+[1]january!O30+[1]february!O30+[1]march!O30+[1]april!O30+[1]may!O30+[1]june!O30+[1]july!O30+[1]august!O30+[1]september!O30+'[1]october '!O30+[1]november!O30+[1]december!O30</f>
        <v>0</v>
      </c>
      <c r="P30" s="27">
        <f>+N30-O30</f>
        <v>0</v>
      </c>
      <c r="Q30" s="28"/>
      <c r="R30" s="27">
        <f t="shared" si="7"/>
        <v>990820608</v>
      </c>
      <c r="S30" s="27">
        <f t="shared" si="7"/>
        <v>591418419.66000009</v>
      </c>
      <c r="T30" s="29">
        <f>+R30-S30</f>
        <v>399402188.33999991</v>
      </c>
      <c r="U30" s="32">
        <f t="shared" si="5"/>
        <v>0.59689757649853004</v>
      </c>
    </row>
    <row r="31" spans="2:21" ht="42.75">
      <c r="B31" s="33"/>
      <c r="C31" s="25"/>
      <c r="D31" s="25"/>
      <c r="E31" s="39" t="s">
        <v>33</v>
      </c>
      <c r="F31" s="27">
        <f>+[1]january!F31+[1]february!F31+[1]march!F31+[1]april!F31+[1]may!F31+[1]june!F31+[1]july!F31+[1]august!F31+[1]september!F31+'[1]october '!F31+[1]november!F31+[1]december!F31</f>
        <v>412999683.61000001</v>
      </c>
      <c r="G31" s="27">
        <f>+[1]january!G31+[1]february!G31+[1]march!G31+[1]april!G31+[1]may!G31+[1]june!G31+[1]july!G31+[1]august!G31+[1]september!G31+'[1]october '!G31+[1]november!G31+[1]december!G31</f>
        <v>341664601.70999998</v>
      </c>
      <c r="H31" s="27">
        <f>+F31-G31</f>
        <v>71335081.900000036</v>
      </c>
      <c r="I31" s="28"/>
      <c r="J31" s="27">
        <f>+[1]january!J31+[1]february!J31+[1]march!J31+[1]april!J31+[1]may!J31+[1]june!J31+[1]july!J31+[1]august!J31+[1]september!J31+'[1]october '!J31+[1]november!J31+[1]december!J31</f>
        <v>9484680</v>
      </c>
      <c r="K31" s="27">
        <f>+[1]january!K31+[1]february!K31+[1]march!K31+[1]april!K31+[1]may!K31+[1]june!K31+[1]july!K31+[1]august!K31+[1]september!K31+'[1]october '!K31+[1]november!K31+[1]december!K31</f>
        <v>9484680</v>
      </c>
      <c r="L31" s="27">
        <f>+J31-K31</f>
        <v>0</v>
      </c>
      <c r="M31" s="27"/>
      <c r="N31" s="27">
        <f>+[1]january!N31+[1]february!N31+[1]march!N31+[1]april!N31+[1]may!N31+[1]june!N31+[1]july!N31+[1]august!N31+[1]september!N31+'[1]october '!N31+[1]november!N31+[1]december!N31</f>
        <v>72662387.270000011</v>
      </c>
      <c r="O31" s="27">
        <f>+[1]january!O31+[1]february!O31+[1]march!O31+[1]april!O31+[1]may!O31+[1]june!O31+[1]july!O31+[1]august!O31+[1]september!O31+'[1]october '!O31+[1]november!O31+[1]december!O31</f>
        <v>72662387.270000011</v>
      </c>
      <c r="P31" s="27">
        <f>+N31-O31</f>
        <v>0</v>
      </c>
      <c r="Q31" s="28"/>
      <c r="R31" s="27">
        <f t="shared" si="7"/>
        <v>495146750.88</v>
      </c>
      <c r="S31" s="27">
        <f t="shared" si="7"/>
        <v>423811668.98000002</v>
      </c>
      <c r="T31" s="29">
        <f>+R31-S31</f>
        <v>71335081.899999976</v>
      </c>
      <c r="U31" s="32">
        <f t="shared" si="5"/>
        <v>0.85593143492667656</v>
      </c>
    </row>
    <row r="32" spans="2:21" ht="28.5">
      <c r="B32" s="33"/>
      <c r="C32" s="25"/>
      <c r="D32" s="25"/>
      <c r="E32" s="39" t="s">
        <v>34</v>
      </c>
      <c r="F32" s="27">
        <f>+[1]january!F32+[1]february!F32+[1]march!F32+[1]april!F32+[1]may!F32+[1]june!F32+[1]july!F32+[1]august!F32+[1]september!F32+'[1]october '!F32+[1]november!F32+[1]december!F32</f>
        <v>75220700</v>
      </c>
      <c r="G32" s="27">
        <f>+[1]january!G32+[1]february!G32+[1]march!G32+[1]april!G32+[1]may!G32+[1]june!G32+[1]july!G32+[1]august!G32+[1]september!G32+'[1]october '!G32+[1]november!G32+[1]december!G32</f>
        <v>69634555.340000004</v>
      </c>
      <c r="H32" s="27">
        <f>+F32-G32</f>
        <v>5586144.6599999964</v>
      </c>
      <c r="I32" s="28"/>
      <c r="J32" s="27">
        <f>+[1]january!J32+[1]february!J32+[1]march!J32+[1]april!J32+[1]may!J32+[1]june!J32+[1]july!J32+[1]august!J32+[1]september!J32+'[1]october '!J32+[1]november!J32+[1]december!J32</f>
        <v>1888514</v>
      </c>
      <c r="K32" s="27">
        <f>+[1]january!K32+[1]february!K32+[1]march!K32+[1]april!K32+[1]may!K32+[1]june!K32+[1]july!K32+[1]august!K32+[1]september!K32+'[1]october '!K32+[1]november!K32+[1]december!K32</f>
        <v>1888514</v>
      </c>
      <c r="L32" s="27">
        <f>+J32-K32</f>
        <v>0</v>
      </c>
      <c r="M32" s="27"/>
      <c r="N32" s="27">
        <f>+[1]january!N32+[1]february!N32+[1]march!N32+[1]april!N32+[1]may!N32+[1]june!N32+[1]july!N32+[1]august!N32+[1]september!N32+'[1]october '!N32+[1]november!N32+[1]december!N32</f>
        <v>0</v>
      </c>
      <c r="O32" s="27">
        <f>+[1]january!O32+[1]february!O32+[1]march!O32+[1]april!O32+[1]may!O32+[1]june!O32+[1]july!O32+[1]august!O32+[1]september!O32+'[1]october '!O32+[1]november!O32+[1]december!O32</f>
        <v>0</v>
      </c>
      <c r="P32" s="27">
        <f>+N32-O32</f>
        <v>0</v>
      </c>
      <c r="Q32" s="28"/>
      <c r="R32" s="27">
        <f t="shared" si="7"/>
        <v>77109214</v>
      </c>
      <c r="S32" s="27">
        <f t="shared" si="7"/>
        <v>71523069.340000004</v>
      </c>
      <c r="T32" s="29">
        <f>+R32-S32</f>
        <v>5586144.6599999964</v>
      </c>
      <c r="U32" s="32">
        <f t="shared" si="5"/>
        <v>0.92755541951186282</v>
      </c>
    </row>
    <row r="33" spans="2:23" ht="14.25">
      <c r="B33" s="33"/>
      <c r="C33" s="25"/>
      <c r="D33" s="25"/>
      <c r="E33" s="39"/>
      <c r="F33" s="27">
        <f>+[1]january!F33+[1]february!F33+[1]march!F33+[1]april!F33+[1]may!F33+[1]june!F33+[1]july!F33+[1]august!F33+[1]september!F33+'[1]october '!F33+[1]november!F33+[1]december!F33</f>
        <v>0</v>
      </c>
      <c r="G33" s="27">
        <f>+[1]january!G33+[1]february!G33+[1]march!G33+[1]april!G33+[1]may!G33+[1]june!G33+[1]july!G33+[1]august!G33+[1]september!G33+'[1]october '!G33+[1]november!G33+[1]december!G33</f>
        <v>0</v>
      </c>
      <c r="H33" s="27"/>
      <c r="I33" s="28"/>
      <c r="J33" s="27">
        <f>+[1]january!J33+[1]february!J33+[1]march!J33+[1]april!J33+[1]may!J33+[1]june!J33+[1]july!J33+[1]august!J33+[1]september!J33+'[1]october '!J33+[1]november!J33+[1]december!J33</f>
        <v>0</v>
      </c>
      <c r="K33" s="27">
        <f>+[1]january!K33+[1]february!K33+[1]march!K33+[1]april!K33+[1]may!K33+[1]june!K33+[1]july!K33+[1]august!K33+[1]september!K33+'[1]october '!K33+[1]november!K33+[1]december!K33</f>
        <v>0</v>
      </c>
      <c r="L33" s="27"/>
      <c r="M33" s="27"/>
      <c r="N33" s="27">
        <f>+[1]january!N33+[1]february!N33+[1]march!N33+[1]april!N33+[1]may!N33+[1]june!N33+[1]july!N33+[1]august!N33+[1]september!N33+'[1]october '!N33+[1]november!N33+[1]december!N33</f>
        <v>0</v>
      </c>
      <c r="O33" s="27">
        <f>+[1]january!O33+[1]february!O33+[1]march!O33+[1]april!O33+[1]may!O33+[1]june!O33+[1]july!O33+[1]august!O33+[1]september!O33+'[1]october '!O33+[1]november!O33+[1]december!O33</f>
        <v>0</v>
      </c>
      <c r="P33" s="27"/>
      <c r="Q33" s="28"/>
      <c r="R33" s="27"/>
      <c r="S33" s="27"/>
      <c r="T33" s="29"/>
      <c r="U33" s="32"/>
    </row>
    <row r="34" spans="2:23" ht="15">
      <c r="B34" s="33"/>
      <c r="C34" s="40" t="s">
        <v>35</v>
      </c>
      <c r="D34" s="25"/>
      <c r="E34" s="39"/>
      <c r="F34" s="27">
        <f>+[1]january!F34+[1]february!F34+[1]march!F34+[1]april!F34+[1]may!F34+[1]june!F34+[1]july!F34+[1]august!F34+[1]september!F34+'[1]october '!F34+[1]november!F34+[1]december!F34</f>
        <v>0</v>
      </c>
      <c r="G34" s="27">
        <f>+[1]january!G34+[1]february!G34+[1]march!G34+[1]april!G34+[1]may!G34+[1]june!G34+[1]july!G34+[1]august!G34+[1]september!G34+'[1]october '!G34+[1]november!G34+[1]december!G34</f>
        <v>0</v>
      </c>
      <c r="H34" s="27"/>
      <c r="I34" s="28"/>
      <c r="J34" s="27">
        <f>+[1]january!J34+[1]february!J34+[1]march!J34+[1]april!J34+[1]may!J34+[1]june!J34+[1]july!J34+[1]august!J34+[1]september!J34+'[1]october '!J34+[1]november!J34+[1]december!J34</f>
        <v>0</v>
      </c>
      <c r="K34" s="27">
        <f>+[1]january!K34+[1]february!K34+[1]march!K34+[1]april!K34+[1]may!K34+[1]june!K34+[1]july!K34+[1]august!K34+[1]september!K34+'[1]october '!K34+[1]november!K34+[1]december!K34</f>
        <v>0</v>
      </c>
      <c r="L34" s="27"/>
      <c r="M34" s="27"/>
      <c r="N34" s="27">
        <f>+[1]january!N34+[1]february!N34+[1]march!N34+[1]april!N34+[1]may!N34+[1]june!N34+[1]july!N34+[1]august!N34+[1]september!N34+'[1]october '!N34+[1]november!N34+[1]december!N34</f>
        <v>0</v>
      </c>
      <c r="O34" s="27">
        <f>+[1]january!O34+[1]february!O34+[1]march!O34+[1]april!O34+[1]may!O34+[1]june!O34+[1]july!O34+[1]august!O34+[1]september!O34+'[1]october '!O34+[1]november!O34+[1]december!O34</f>
        <v>0</v>
      </c>
      <c r="P34" s="27"/>
      <c r="Q34" s="28"/>
      <c r="R34" s="27"/>
      <c r="S34" s="27"/>
      <c r="T34" s="29"/>
      <c r="U34" s="32"/>
    </row>
    <row r="35" spans="2:23" ht="14.25">
      <c r="B35" s="33"/>
      <c r="C35" s="25"/>
      <c r="D35" s="41" t="s">
        <v>36</v>
      </c>
      <c r="E35" s="42"/>
      <c r="F35" s="27">
        <f>+[1]january!F35+[1]february!F35+[1]march!F35+[1]april!F35+[1]may!F35+[1]june!F35+[1]july!F35+[1]august!F35+[1]september!F35+'[1]october '!F35+[1]november!F35+[1]december!F35</f>
        <v>336343826</v>
      </c>
      <c r="G35" s="27">
        <f>+[1]january!G35+[1]february!G35+[1]march!G35+[1]april!G35+[1]may!G35+[1]june!G35+[1]july!G35+[1]august!G35+[1]september!G35+'[1]october '!G35+[1]november!G35+[1]december!G35</f>
        <v>304593999.38</v>
      </c>
      <c r="H35" s="27">
        <f>+F35-G35</f>
        <v>31749826.620000005</v>
      </c>
      <c r="I35" s="28"/>
      <c r="J35" s="27">
        <f>+[1]january!J35+[1]february!J35+[1]march!J35+[1]april!J35+[1]may!J35+[1]june!J35+[1]july!J35+[1]august!J35+[1]september!J35+'[1]october '!J35+[1]november!J35+[1]december!J35</f>
        <v>10683768</v>
      </c>
      <c r="K35" s="27">
        <f>+[1]january!K35+[1]february!K35+[1]march!K35+[1]april!K35+[1]may!K35+[1]june!K35+[1]july!K35+[1]august!K35+[1]september!K35+'[1]october '!K35+[1]november!K35+[1]december!K35</f>
        <v>10683768</v>
      </c>
      <c r="L35" s="27">
        <f>+J35-K35</f>
        <v>0</v>
      </c>
      <c r="M35" s="27"/>
      <c r="N35" s="27">
        <f>+[1]january!N35+[1]february!N35+[1]march!N35+[1]april!N35+[1]may!N35+[1]june!N35+[1]july!N35+[1]august!N35+[1]september!N35+'[1]october '!N35+[1]november!N35+[1]december!N35</f>
        <v>5324368</v>
      </c>
      <c r="O35" s="27">
        <f>+[1]january!O35+[1]february!O35+[1]march!O35+[1]april!O35+[1]may!O35+[1]june!O35+[1]july!O35+[1]august!O35+[1]september!O35+'[1]october '!O35+[1]november!O35+[1]december!O35</f>
        <v>5284625.5</v>
      </c>
      <c r="P35" s="27">
        <f>+N35-O35</f>
        <v>39742.5</v>
      </c>
      <c r="Q35" s="28"/>
      <c r="R35" s="27">
        <f t="shared" ref="R35:S46" si="8">+F35+J35+N35</f>
        <v>352351962</v>
      </c>
      <c r="S35" s="27">
        <f t="shared" si="8"/>
        <v>320562392.88</v>
      </c>
      <c r="T35" s="29">
        <f>+R35-S35</f>
        <v>31789569.120000005</v>
      </c>
      <c r="U35" s="32">
        <f t="shared" si="5"/>
        <v>0.9097789354157193</v>
      </c>
    </row>
    <row r="36" spans="2:23" ht="14.25">
      <c r="B36" s="33"/>
      <c r="C36" s="25"/>
      <c r="D36" s="43" t="s">
        <v>37</v>
      </c>
      <c r="E36" s="39"/>
      <c r="F36" s="27">
        <f>+[1]january!F36+[1]february!F36+[1]march!F36+[1]april!F36+[1]may!F36+[1]june!F36+[1]july!F36+[1]august!F36+[1]september!F36+'[1]october '!F36+[1]november!F36+[1]december!F36</f>
        <v>1424320922</v>
      </c>
      <c r="G36" s="27">
        <f>+[1]january!G36+[1]february!G36+[1]march!G36+[1]april!G36+[1]may!G36+[1]june!G36+[1]july!G36+[1]august!G36+[1]september!G36+'[1]october '!G36+[1]november!G36+[1]december!G36</f>
        <v>1149955709.3999999</v>
      </c>
      <c r="H36" s="27">
        <f>+F36-G36</f>
        <v>274365212.60000014</v>
      </c>
      <c r="I36" s="28"/>
      <c r="J36" s="27">
        <f>+[1]january!J36+[1]february!J36+[1]march!J36+[1]april!J36+[1]may!J36+[1]june!J36+[1]july!J36+[1]august!J36+[1]september!J36+'[1]october '!J36+[1]november!J36+[1]december!J36</f>
        <v>35424579.380000003</v>
      </c>
      <c r="K36" s="27">
        <f>+[1]january!K36+[1]february!K36+[1]march!K36+[1]april!K36+[1]may!K36+[1]june!K36+[1]july!K36+[1]august!K36+[1]september!K36+'[1]october '!K36+[1]november!K36+[1]december!K36</f>
        <v>30879446.759999998</v>
      </c>
      <c r="L36" s="27">
        <f>+J36-K36</f>
        <v>4545132.6200000048</v>
      </c>
      <c r="M36" s="27"/>
      <c r="N36" s="27">
        <f>+[1]january!N36+[1]february!N36+[1]march!N36+[1]april!N36+[1]may!N36+[1]june!N36+[1]july!N36+[1]august!N36+[1]september!N36+'[1]october '!N36+[1]november!N36+[1]december!N36</f>
        <v>10797594.32</v>
      </c>
      <c r="O36" s="27">
        <f>+[1]january!O36+[1]february!O36+[1]march!O36+[1]april!O36+[1]may!O36+[1]june!O36+[1]july!O36+[1]august!O36+[1]september!O36+'[1]october '!O36+[1]november!O36+[1]december!O36</f>
        <v>7781437.8900000006</v>
      </c>
      <c r="P36" s="27">
        <f>+N36-O36</f>
        <v>3016156.4299999997</v>
      </c>
      <c r="Q36" s="28"/>
      <c r="R36" s="27">
        <f t="shared" si="8"/>
        <v>1470543095.7</v>
      </c>
      <c r="S36" s="27">
        <f t="shared" si="8"/>
        <v>1188616594.05</v>
      </c>
      <c r="T36" s="29">
        <f>+R36-S36</f>
        <v>281926501.6500001</v>
      </c>
      <c r="U36" s="32">
        <f t="shared" si="5"/>
        <v>0.80828409417284097</v>
      </c>
    </row>
    <row r="37" spans="2:23" ht="14.25">
      <c r="B37" s="33"/>
      <c r="C37" s="25"/>
      <c r="D37" s="44" t="s">
        <v>38</v>
      </c>
      <c r="E37" s="39"/>
      <c r="F37" s="27">
        <f>+[1]january!F37+[1]february!F37+[1]march!F37+[1]april!F37+[1]may!F37+[1]june!F37+[1]july!F37+[1]august!F37+[1]september!F37+'[1]october '!F37+[1]november!F37+[1]december!F37</f>
        <v>572839886</v>
      </c>
      <c r="G37" s="27">
        <f>+[1]january!G37+[1]february!G37+[1]march!G37+[1]april!G37+[1]may!G37+[1]june!G37+[1]july!G37+[1]august!G37+[1]september!G37+'[1]october '!G37+[1]november!G37+[1]december!G37</f>
        <v>536789400.46000004</v>
      </c>
      <c r="H37" s="27">
        <f>+F37-G37</f>
        <v>36050485.539999962</v>
      </c>
      <c r="I37" s="28"/>
      <c r="J37" s="27">
        <f>+[1]january!J37+[1]february!J37+[1]march!J37+[1]april!J37+[1]may!J37+[1]june!J37+[1]july!J37+[1]august!J37+[1]september!J37+'[1]october '!J37+[1]november!J37+[1]december!J37</f>
        <v>27324682</v>
      </c>
      <c r="K37" s="27">
        <f>+[1]january!K37+[1]february!K37+[1]march!K37+[1]april!K37+[1]may!K37+[1]june!K37+[1]july!K37+[1]august!K37+[1]september!K37+'[1]october '!K37+[1]november!K37+[1]december!K37</f>
        <v>26013570.579999998</v>
      </c>
      <c r="L37" s="27">
        <f>+J37-K37</f>
        <v>1311111.4200000018</v>
      </c>
      <c r="M37" s="27"/>
      <c r="N37" s="27">
        <f>+[1]january!N37+[1]february!N37+[1]march!N37+[1]april!N37+[1]may!N37+[1]june!N37+[1]july!N37+[1]august!N37+[1]september!N37+'[1]october '!N37+[1]november!N37+[1]december!N37</f>
        <v>60339150</v>
      </c>
      <c r="O37" s="27">
        <f>+[1]january!O37+[1]february!O37+[1]march!O37+[1]april!O37+[1]may!O37+[1]june!O37+[1]july!O37+[1]august!O37+[1]september!O37+'[1]october '!O37+[1]november!O37+[1]december!O37</f>
        <v>59783214.409999996</v>
      </c>
      <c r="P37" s="27">
        <f>+N37-O37</f>
        <v>555935.59000000358</v>
      </c>
      <c r="Q37" s="28"/>
      <c r="R37" s="27">
        <f t="shared" si="8"/>
        <v>660503718</v>
      </c>
      <c r="S37" s="27">
        <f t="shared" si="8"/>
        <v>622586185.45000005</v>
      </c>
      <c r="T37" s="29">
        <f>+R37-S37</f>
        <v>37917532.549999952</v>
      </c>
      <c r="U37" s="32">
        <f t="shared" si="5"/>
        <v>0.94259300664527079</v>
      </c>
    </row>
    <row r="38" spans="2:23" ht="14.25">
      <c r="B38" s="33"/>
      <c r="C38" s="25"/>
      <c r="D38" s="44" t="s">
        <v>39</v>
      </c>
      <c r="E38" s="39"/>
      <c r="F38" s="27">
        <f>+[1]january!F38+[1]february!F38+[1]march!F38+[1]april!F38+[1]may!F38+[1]june!F38+[1]july!F38+[1]august!F38+[1]september!F38+'[1]october '!F38+[1]november!F38+[1]december!F38</f>
        <v>756908191.7299999</v>
      </c>
      <c r="G38" s="27">
        <f>+[1]january!G38+[1]february!G38+[1]march!G38+[1]april!G38+[1]may!G38+[1]june!G38+[1]july!G38+[1]august!G38+[1]september!G38+'[1]october '!G38+[1]november!G38+[1]december!G38</f>
        <v>748437098.09000003</v>
      </c>
      <c r="H38" s="27">
        <f>+F38-G38</f>
        <v>8471093.6399998665</v>
      </c>
      <c r="I38" s="28"/>
      <c r="J38" s="27">
        <f>+[1]january!J38+[1]february!J38+[1]march!J38+[1]april!J38+[1]may!J38+[1]june!J38+[1]july!J38+[1]august!J38+[1]september!J38+'[1]october '!J38+[1]november!J38+[1]december!J38</f>
        <v>58769672</v>
      </c>
      <c r="K38" s="27">
        <f>+[1]january!K38+[1]february!K38+[1]march!K38+[1]april!K38+[1]may!K38+[1]june!K38+[1]july!K38+[1]august!K38+[1]september!K38+'[1]october '!K38+[1]november!K38+[1]december!K38</f>
        <v>58769672</v>
      </c>
      <c r="L38" s="27">
        <f>+J38-K38</f>
        <v>0</v>
      </c>
      <c r="M38" s="27"/>
      <c r="N38" s="27">
        <f>+[1]january!N38+[1]february!N38+[1]march!N38+[1]april!N38+[1]may!N38+[1]june!N38+[1]july!N38+[1]august!N38+[1]september!N38+'[1]october '!N38+[1]november!N38+[1]december!N38</f>
        <v>12737988.67</v>
      </c>
      <c r="O38" s="27">
        <f>+[1]january!O38+[1]february!O38+[1]march!O38+[1]april!O38+[1]may!O38+[1]june!O38+[1]july!O38+[1]august!O38+[1]september!O38+'[1]october '!O38+[1]november!O38+[1]december!O38</f>
        <v>11063154.51</v>
      </c>
      <c r="P38" s="27">
        <f>+N38-O38</f>
        <v>1674834.1600000001</v>
      </c>
      <c r="Q38" s="28"/>
      <c r="R38" s="27">
        <f t="shared" si="8"/>
        <v>828415852.39999986</v>
      </c>
      <c r="S38" s="27">
        <f t="shared" si="8"/>
        <v>818269924.60000002</v>
      </c>
      <c r="T38" s="29">
        <f>+R38-S38</f>
        <v>10145927.799999833</v>
      </c>
      <c r="U38" s="32">
        <f t="shared" si="5"/>
        <v>0.9877526151019369</v>
      </c>
    </row>
    <row r="39" spans="2:23" ht="14.25">
      <c r="B39" s="33"/>
      <c r="C39" s="25"/>
      <c r="D39" s="44" t="s">
        <v>40</v>
      </c>
      <c r="E39" s="39"/>
      <c r="F39" s="27">
        <f>+[1]january!F39+[1]february!F39+[1]march!F39+[1]april!F39+[1]may!F39+[1]june!F39+[1]july!F39+[1]august!F39+[1]september!F39+'[1]october '!F39+[1]november!F39+[1]december!F39</f>
        <v>1053745502.6</v>
      </c>
      <c r="G39" s="27">
        <f>+[1]january!G39+[1]february!G39+[1]march!G39+[1]april!G39+[1]may!G39+[1]june!G39+[1]july!G39+[1]august!G39+[1]september!G39+'[1]october '!G39+[1]november!G39+[1]december!G39</f>
        <v>1010902578.023</v>
      </c>
      <c r="H39" s="27">
        <f t="shared" ref="H39:H44" si="9">+F39-G39</f>
        <v>42842924.577000022</v>
      </c>
      <c r="I39" s="28"/>
      <c r="J39" s="27">
        <f>+[1]january!J39+[1]february!J39+[1]march!J39+[1]april!J39+[1]may!J39+[1]june!J39+[1]july!J39+[1]august!J39+[1]september!J39+'[1]october '!J39+[1]november!J39+[1]december!J39</f>
        <v>29948446</v>
      </c>
      <c r="K39" s="27">
        <f>+[1]january!K39+[1]february!K39+[1]march!K39+[1]april!K39+[1]may!K39+[1]june!K39+[1]july!K39+[1]august!K39+[1]september!K39+'[1]october '!K39+[1]november!K39+[1]december!K39</f>
        <v>29899116.949999999</v>
      </c>
      <c r="L39" s="27">
        <f t="shared" ref="L39:L44" si="10">+J39-K39</f>
        <v>49329.050000000745</v>
      </c>
      <c r="M39" s="27"/>
      <c r="N39" s="27">
        <f>+[1]january!N39+[1]february!N39+[1]march!N39+[1]april!N39+[1]may!N39+[1]june!N39+[1]july!N39+[1]august!N39+[1]september!N39+'[1]october '!N39+[1]november!N39+[1]december!N39</f>
        <v>0</v>
      </c>
      <c r="O39" s="27">
        <f>+[1]january!O39+[1]february!O39+[1]march!O39+[1]april!O39+[1]may!O39+[1]june!O39+[1]july!O39+[1]august!O39+[1]september!O39+'[1]october '!O39+[1]november!O39+[1]december!O39</f>
        <v>0</v>
      </c>
      <c r="P39" s="27">
        <f t="shared" ref="P39:P44" si="11">+N39-O39</f>
        <v>0</v>
      </c>
      <c r="Q39" s="28"/>
      <c r="R39" s="27">
        <f t="shared" si="8"/>
        <v>1083693948.5999999</v>
      </c>
      <c r="S39" s="27">
        <f t="shared" si="8"/>
        <v>1040801694.973</v>
      </c>
      <c r="T39" s="29">
        <f t="shared" ref="T39:T46" si="12">+R39-S39</f>
        <v>42892253.626999855</v>
      </c>
      <c r="U39" s="32">
        <f t="shared" si="5"/>
        <v>0.96042032560723312</v>
      </c>
    </row>
    <row r="40" spans="2:23" ht="14.25">
      <c r="B40" s="33"/>
      <c r="C40" s="25"/>
      <c r="D40" s="44" t="s">
        <v>41</v>
      </c>
      <c r="E40" s="39"/>
      <c r="F40" s="27">
        <f>+[1]january!F40+[1]february!F40+[1]march!F40+[1]april!F40+[1]may!F40+[1]june!F40+[1]july!F40+[1]august!F40+[1]september!F40+'[1]october '!F40+[1]november!F40+[1]december!F40</f>
        <v>510253596.55000001</v>
      </c>
      <c r="G40" s="27">
        <f>+[1]january!G40+[1]february!G40+[1]march!G40+[1]april!G40+[1]may!G40+[1]june!G40+[1]july!G40+[1]august!G40+[1]september!G40+'[1]october '!G40+[1]november!G40+[1]december!G40</f>
        <v>313061768.95999998</v>
      </c>
      <c r="H40" s="27">
        <f t="shared" si="9"/>
        <v>197191827.59000003</v>
      </c>
      <c r="I40" s="28"/>
      <c r="J40" s="27">
        <f>+[1]january!J40+[1]february!J40+[1]march!J40+[1]april!J40+[1]may!J40+[1]june!J40+[1]july!J40+[1]august!J40+[1]september!J40+'[1]october '!J40+[1]november!J40+[1]december!J40</f>
        <v>11026320</v>
      </c>
      <c r="K40" s="27">
        <f>+[1]january!K40+[1]february!K40+[1]march!K40+[1]april!K40+[1]may!K40+[1]june!K40+[1]july!K40+[1]august!K40+[1]september!K40+'[1]october '!K40+[1]november!K40+[1]december!K40</f>
        <v>11026320</v>
      </c>
      <c r="L40" s="27">
        <f t="shared" si="10"/>
        <v>0</v>
      </c>
      <c r="M40" s="27"/>
      <c r="N40" s="27">
        <f>+[1]january!N40+[1]february!N40+[1]march!N40+[1]april!N40+[1]may!N40+[1]june!N40+[1]july!N40+[1]august!N40+[1]september!N40+'[1]october '!N40+[1]november!N40+[1]december!N40</f>
        <v>17363956.829999998</v>
      </c>
      <c r="O40" s="27">
        <f>+[1]january!O40+[1]february!O40+[1]march!O40+[1]april!O40+[1]may!O40+[1]june!O40+[1]july!O40+[1]august!O40+[1]september!O40+'[1]october '!O40+[1]november!O40+[1]december!O40</f>
        <v>17236103.380000003</v>
      </c>
      <c r="P40" s="27">
        <f t="shared" si="11"/>
        <v>127853.44999999553</v>
      </c>
      <c r="Q40" s="28"/>
      <c r="R40" s="27">
        <f t="shared" si="8"/>
        <v>538643873.38</v>
      </c>
      <c r="S40" s="27">
        <f t="shared" si="8"/>
        <v>341324192.33999997</v>
      </c>
      <c r="T40" s="29">
        <f t="shared" si="12"/>
        <v>197319681.04000002</v>
      </c>
      <c r="U40" s="32">
        <f t="shared" si="5"/>
        <v>0.63367321008997002</v>
      </c>
    </row>
    <row r="41" spans="2:23" ht="14.25">
      <c r="B41" s="33"/>
      <c r="C41" s="25"/>
      <c r="D41" s="44" t="s">
        <v>42</v>
      </c>
      <c r="E41" s="39"/>
      <c r="F41" s="27">
        <f>+[1]january!F41+[1]february!F41+[1]march!F41+[1]april!F41+[1]may!F41+[1]june!F41+[1]july!F41+[1]august!F41+[1]september!F41+'[1]october '!F41+[1]november!F41+[1]december!F41</f>
        <v>617974998</v>
      </c>
      <c r="G41" s="27">
        <f>+[1]january!G41+[1]february!G41+[1]march!G41+[1]april!G41+[1]may!G41+[1]june!G41+[1]july!G41+[1]august!G41+[1]september!G41+'[1]october '!G41+[1]november!G41+[1]december!G41</f>
        <v>545452690.75999999</v>
      </c>
      <c r="H41" s="27">
        <f t="shared" si="9"/>
        <v>72522307.24000001</v>
      </c>
      <c r="I41" s="28"/>
      <c r="J41" s="27">
        <f>+[1]january!J41+[1]february!J41+[1]march!J41+[1]april!J41+[1]may!J41+[1]june!J41+[1]july!J41+[1]august!J41+[1]september!J41+'[1]october '!J41+[1]november!J41+[1]december!J41</f>
        <v>23514137</v>
      </c>
      <c r="K41" s="27">
        <f>+[1]january!K41+[1]february!K41+[1]march!K41+[1]april!K41+[1]may!K41+[1]june!K41+[1]july!K41+[1]august!K41+[1]september!K41+'[1]october '!K41+[1]november!K41+[1]december!K41</f>
        <v>23514137</v>
      </c>
      <c r="L41" s="27">
        <f t="shared" si="10"/>
        <v>0</v>
      </c>
      <c r="M41" s="27"/>
      <c r="N41" s="27">
        <f>+[1]january!N41+[1]february!N41+[1]march!N41+[1]april!N41+[1]may!N41+[1]june!N41+[1]july!N41+[1]august!N41+[1]september!N41+'[1]october '!N41+[1]november!N41+[1]december!N41</f>
        <v>13734942</v>
      </c>
      <c r="O41" s="27">
        <f>+[1]january!O41+[1]february!O41+[1]march!O41+[1]april!O41+[1]may!O41+[1]june!O41+[1]july!O41+[1]august!O41+[1]september!O41+'[1]october '!O41+[1]november!O41+[1]december!O41</f>
        <v>13761651.409999998</v>
      </c>
      <c r="P41" s="27">
        <f t="shared" si="11"/>
        <v>-26709.409999998286</v>
      </c>
      <c r="Q41" s="28"/>
      <c r="R41" s="27">
        <f t="shared" si="8"/>
        <v>655224077</v>
      </c>
      <c r="S41" s="27">
        <f t="shared" si="8"/>
        <v>582728479.16999996</v>
      </c>
      <c r="T41" s="29">
        <f t="shared" si="12"/>
        <v>72495597.830000043</v>
      </c>
      <c r="U41" s="32">
        <f t="shared" si="5"/>
        <v>0.88935754900533048</v>
      </c>
    </row>
    <row r="42" spans="2:23" ht="14.25">
      <c r="B42" s="33"/>
      <c r="C42" s="25"/>
      <c r="D42" s="41" t="s">
        <v>43</v>
      </c>
      <c r="E42" s="39"/>
      <c r="F42" s="27">
        <f>+[1]january!F42+[1]february!F42+[1]march!F42+[1]april!F42+[1]may!F42+[1]june!F42+[1]july!F42+[1]august!F42+[1]september!F42+'[1]october '!F42+[1]november!F42+[1]december!F42</f>
        <v>558011088</v>
      </c>
      <c r="G42" s="27">
        <f>+[1]january!G42+[1]february!G42+[1]march!G42+[1]april!G42+[1]may!G42+[1]june!G42+[1]july!G42+[1]august!G42+[1]september!G42+'[1]october '!G42+[1]november!G42+[1]december!G42</f>
        <v>558011088</v>
      </c>
      <c r="H42" s="27">
        <f t="shared" si="9"/>
        <v>0</v>
      </c>
      <c r="I42" s="28">
        <v>2208000</v>
      </c>
      <c r="J42" s="27">
        <f>+[1]january!J42+[1]february!J42+[1]march!J42+[1]april!J42+[1]may!J42+[1]june!J42+[1]july!J42+[1]august!J42+[1]september!J42+'[1]october '!J42+[1]november!J42+[1]december!J42</f>
        <v>22991180</v>
      </c>
      <c r="K42" s="27">
        <f>+[1]january!K42+[1]february!K42+[1]march!K42+[1]april!K42+[1]may!K42+[1]june!K42+[1]july!K42+[1]august!K42+[1]september!K42+'[1]october '!K42+[1]november!K42+[1]december!K42</f>
        <v>22991180</v>
      </c>
      <c r="L42" s="27">
        <f t="shared" si="10"/>
        <v>0</v>
      </c>
      <c r="M42" s="27"/>
      <c r="N42" s="27">
        <f>+[1]january!N42+[1]february!N42+[1]march!N42+[1]april!N42+[1]may!N42+[1]june!N42+[1]july!N42+[1]august!N42+[1]september!N42+'[1]october '!N42+[1]november!N42+[1]december!N42</f>
        <v>12090892</v>
      </c>
      <c r="O42" s="27">
        <f>+[1]january!O42+[1]february!O42+[1]march!O42+[1]april!O42+[1]may!O42+[1]june!O42+[1]july!O42+[1]august!O42+[1]september!O42+'[1]october '!O42+[1]november!O42+[1]december!O42</f>
        <v>12090888.920000002</v>
      </c>
      <c r="P42" s="27">
        <f t="shared" si="11"/>
        <v>3.0799999982118607</v>
      </c>
      <c r="Q42" s="28"/>
      <c r="R42" s="27">
        <f t="shared" si="8"/>
        <v>593093160</v>
      </c>
      <c r="S42" s="27">
        <f t="shared" si="8"/>
        <v>593093156.91999996</v>
      </c>
      <c r="T42" s="29">
        <f t="shared" si="12"/>
        <v>3.0800000429153442</v>
      </c>
      <c r="U42" s="32">
        <f t="shared" si="5"/>
        <v>0.99999999480688662</v>
      </c>
    </row>
    <row r="43" spans="2:23" ht="14.25">
      <c r="B43" s="33"/>
      <c r="C43" s="25"/>
      <c r="D43" s="43" t="s">
        <v>44</v>
      </c>
      <c r="E43" s="39"/>
      <c r="F43" s="27">
        <f>+[1]january!F43+[1]february!F43+[1]march!F43+[1]april!F43+[1]may!F43+[1]june!F43+[1]july!F43+[1]august!F43+[1]september!F43+'[1]october '!F43+[1]november!F43+[1]december!F43</f>
        <v>623070967</v>
      </c>
      <c r="G43" s="27">
        <f>+[1]january!G43+[1]february!G43+[1]march!G43+[1]april!G43+[1]may!G43+[1]june!G43+[1]july!G43+[1]august!G43+[1]september!G43+'[1]october '!G43+[1]november!G43+[1]december!G43</f>
        <v>483237846.86000001</v>
      </c>
      <c r="H43" s="27">
        <f t="shared" si="9"/>
        <v>139833120.13999999</v>
      </c>
      <c r="I43" s="28"/>
      <c r="J43" s="27">
        <f>+[1]january!J43+[1]february!J43+[1]march!J43+[1]april!J43+[1]may!J43+[1]june!J43+[1]july!J43+[1]august!J43+[1]september!J43+'[1]october '!J43+[1]november!J43+[1]december!J43</f>
        <v>10862207</v>
      </c>
      <c r="K43" s="27">
        <f>+[1]january!K43+[1]february!K43+[1]march!K43+[1]april!K43+[1]may!K43+[1]june!K43+[1]july!K43+[1]august!K43+[1]september!K43+'[1]october '!K43+[1]november!K43+[1]december!K43</f>
        <v>10861974.42</v>
      </c>
      <c r="L43" s="27">
        <f t="shared" si="10"/>
        <v>232.58000000007451</v>
      </c>
      <c r="M43" s="27"/>
      <c r="N43" s="27">
        <f>+[1]january!N43+[1]february!N43+[1]march!N43+[1]april!N43+[1]may!N43+[1]june!N43+[1]july!N43+[1]august!N43+[1]september!N43+'[1]october '!N43+[1]november!N43+[1]december!N43</f>
        <v>0</v>
      </c>
      <c r="O43" s="27">
        <f>+[1]january!O43+[1]february!O43+[1]march!O43+[1]april!O43+[1]may!O43+[1]june!O43+[1]july!O43+[1]august!O43+[1]september!O43+'[1]october '!O43+[1]november!O43+[1]december!O43</f>
        <v>0</v>
      </c>
      <c r="P43" s="27">
        <f t="shared" si="11"/>
        <v>0</v>
      </c>
      <c r="Q43" s="28"/>
      <c r="R43" s="27">
        <f t="shared" si="8"/>
        <v>633933174</v>
      </c>
      <c r="S43" s="27">
        <f t="shared" si="8"/>
        <v>494099821.28000003</v>
      </c>
      <c r="T43" s="29">
        <f t="shared" si="12"/>
        <v>139833352.71999997</v>
      </c>
      <c r="U43" s="32">
        <f t="shared" si="5"/>
        <v>0.77941941129586634</v>
      </c>
    </row>
    <row r="44" spans="2:23" ht="14.25">
      <c r="B44" s="33"/>
      <c r="C44" s="25"/>
      <c r="D44" s="44" t="s">
        <v>45</v>
      </c>
      <c r="E44" s="39"/>
      <c r="F44" s="27">
        <f>+[1]january!F44+[1]february!F44+[1]march!F44+[1]april!F44+[1]may!F44+[1]june!F44+[1]july!F44+[1]august!F44+[1]september!F44+'[1]october '!F44+[1]november!F44+[1]december!F44</f>
        <v>505165886</v>
      </c>
      <c r="G44" s="27">
        <f>+[1]january!G44+[1]february!G44+[1]march!G44+[1]april!G44+[1]may!G44+[1]june!G44+[1]july!G44+[1]august!G44+[1]september!G44+'[1]october '!G44+[1]november!G44+[1]december!G44</f>
        <v>433928008.61000001</v>
      </c>
      <c r="H44" s="27">
        <f t="shared" si="9"/>
        <v>71237877.389999986</v>
      </c>
      <c r="I44" s="28"/>
      <c r="J44" s="27">
        <f>+[1]january!J44+[1]february!J44+[1]march!J44+[1]april!J44+[1]may!J44+[1]june!J44+[1]july!J44+[1]august!J44+[1]september!J44+'[1]october '!J44+[1]november!J44+[1]december!J44</f>
        <v>18906915</v>
      </c>
      <c r="K44" s="27">
        <f>+[1]january!K44+[1]february!K44+[1]march!K44+[1]april!K44+[1]may!K44+[1]june!K44+[1]july!K44+[1]august!K44+[1]september!K44+'[1]october '!K44+[1]november!K44+[1]december!K44</f>
        <v>18906915</v>
      </c>
      <c r="L44" s="27">
        <f t="shared" si="10"/>
        <v>0</v>
      </c>
      <c r="M44" s="27"/>
      <c r="N44" s="27">
        <f>+[1]january!N44+[1]february!N44+[1]march!N44+[1]april!N44+[1]may!N44+[1]june!N44+[1]july!N44+[1]august!N44+[1]september!N44+'[1]october '!N44+[1]november!N44+[1]december!N44</f>
        <v>23542023</v>
      </c>
      <c r="O44" s="27">
        <f>+[1]january!O44+[1]february!O44+[1]march!O44+[1]april!O44+[1]may!O44+[1]june!O44+[1]july!O44+[1]august!O44+[1]september!O44+'[1]october '!O44+[1]november!O44+[1]december!O44</f>
        <v>21049531.169999998</v>
      </c>
      <c r="P44" s="27">
        <f t="shared" si="11"/>
        <v>2492491.8300000019</v>
      </c>
      <c r="Q44" s="28"/>
      <c r="R44" s="27">
        <f t="shared" si="8"/>
        <v>547614824</v>
      </c>
      <c r="S44" s="27">
        <f t="shared" si="8"/>
        <v>473884454.78000003</v>
      </c>
      <c r="T44" s="29">
        <f t="shared" si="12"/>
        <v>73730369.219999969</v>
      </c>
      <c r="U44" s="32">
        <f t="shared" si="5"/>
        <v>0.86536089603739441</v>
      </c>
    </row>
    <row r="45" spans="2:23" ht="14.25">
      <c r="B45" s="33"/>
      <c r="C45" s="25"/>
      <c r="D45" s="45" t="s">
        <v>46</v>
      </c>
      <c r="E45" s="39"/>
      <c r="F45" s="27">
        <f>+[1]january!F45+[1]february!F45+[1]march!F45+[1]april!F45+[1]may!F45+[1]june!F45+[1]july!F45+[1]august!F45+[1]september!F45+'[1]october '!F45+[1]november!F45+[1]december!F45</f>
        <v>617256377</v>
      </c>
      <c r="G45" s="27">
        <f>+[1]january!G45+[1]february!G45+[1]march!G45+[1]april!G45+[1]may!G45+[1]june!G45+[1]july!G45+[1]august!G45+[1]september!G45+'[1]october '!G45+[1]november!G45+[1]december!G45</f>
        <v>597433796.25999999</v>
      </c>
      <c r="H45" s="27">
        <f>+F45-G45</f>
        <v>19822580.74000001</v>
      </c>
      <c r="I45" s="28"/>
      <c r="J45" s="27">
        <f>+[1]january!J45+[1]february!J45+[1]march!J45+[1]april!J45+[1]may!J45+[1]june!J45+[1]july!J45+[1]august!J45+[1]september!J45+'[1]october '!J45+[1]november!J45+[1]december!J45</f>
        <v>36883708.600000001</v>
      </c>
      <c r="K45" s="27">
        <f>+[1]january!K45+[1]february!K45+[1]march!K45+[1]april!K45+[1]may!K45+[1]june!K45+[1]july!K45+[1]august!K45+[1]september!K45+'[1]october '!K45+[1]november!K45+[1]december!K45</f>
        <v>12975280.5</v>
      </c>
      <c r="L45" s="27">
        <f>+J45-K45</f>
        <v>23908428.100000001</v>
      </c>
      <c r="M45" s="27"/>
      <c r="N45" s="27">
        <f>+[1]january!N45+[1]february!N45+[1]march!N45+[1]april!N45+[1]may!N45+[1]june!N45+[1]july!N45+[1]august!N45+[1]september!N45+'[1]october '!N45+[1]november!N45+[1]december!N45</f>
        <v>22887611</v>
      </c>
      <c r="O45" s="27">
        <f>+[1]january!O45+[1]february!O45+[1]march!O45+[1]april!O45+[1]may!O45+[1]june!O45+[1]july!O45+[1]august!O45+[1]september!O45+'[1]october '!O45+[1]november!O45+[1]december!O45</f>
        <v>21435851.359999996</v>
      </c>
      <c r="P45" s="27">
        <f>+N45-O45</f>
        <v>1451759.6400000043</v>
      </c>
      <c r="Q45" s="28"/>
      <c r="R45" s="27">
        <f>+F45+J45+N45</f>
        <v>677027696.60000002</v>
      </c>
      <c r="S45" s="27">
        <f t="shared" si="8"/>
        <v>631844928.12</v>
      </c>
      <c r="T45" s="29">
        <f t="shared" si="12"/>
        <v>45182768.480000019</v>
      </c>
      <c r="U45" s="32">
        <f t="shared" si="5"/>
        <v>0.93326304269839233</v>
      </c>
      <c r="W45" s="46"/>
    </row>
    <row r="46" spans="2:23" ht="14.25">
      <c r="B46" s="33"/>
      <c r="C46" s="25"/>
      <c r="D46" s="41" t="s">
        <v>47</v>
      </c>
      <c r="E46" s="39"/>
      <c r="F46" s="27">
        <f>+[1]january!F46+[1]february!F46+[1]march!F46+[1]april!F46+[1]may!F46+[1]june!F46+[1]july!F46+[1]august!F46+[1]september!F46+'[1]october '!F46+[1]november!F46+[1]december!F46</f>
        <v>280858001</v>
      </c>
      <c r="G46" s="27">
        <f>+[1]january!G46+[1]february!G46+[1]march!G46+[1]april!G46+[1]may!G46+[1]june!G46+[1]july!G46+[1]august!G46+[1]september!G46+'[1]october '!G46+[1]november!G46+[1]december!G46</f>
        <v>276704130.34912503</v>
      </c>
      <c r="H46" s="27">
        <f>+F46-G46</f>
        <v>4153870.6508749723</v>
      </c>
      <c r="I46" s="28"/>
      <c r="J46" s="27">
        <f>+[1]january!J46+[1]february!J46+[1]march!J46+[1]april!J46+[1]may!J46+[1]june!J46+[1]july!J46+[1]august!J46+[1]september!J46+'[1]october '!J46+[1]november!J46+[1]december!J46</f>
        <v>14867232</v>
      </c>
      <c r="K46" s="27">
        <f>+[1]january!K46+[1]february!K46+[1]march!K46+[1]april!K46+[1]may!K46+[1]june!K46+[1]july!K46+[1]august!K46+[1]september!K46+'[1]october '!K46+[1]november!K46+[1]december!K46</f>
        <v>14867232</v>
      </c>
      <c r="L46" s="27">
        <f>+J46-K46</f>
        <v>0</v>
      </c>
      <c r="M46" s="27"/>
      <c r="N46" s="27">
        <f>+[1]january!N46+[1]february!N46+[1]march!N46+[1]april!N46+[1]may!N46+[1]june!N46+[1]july!N46+[1]august!N46+[1]september!N46+'[1]october '!N46+[1]november!N46+[1]december!N46</f>
        <v>16534678</v>
      </c>
      <c r="O46" s="27">
        <f>+[1]january!O46+[1]february!O46+[1]march!O46+[1]april!O46+[1]may!O46+[1]june!O46+[1]july!O46+[1]august!O46+[1]september!O46+'[1]october '!O46+[1]november!O46+[1]december!O46</f>
        <v>16534674.040000001</v>
      </c>
      <c r="P46" s="27">
        <f>+N46-O46</f>
        <v>3.9599999990314245</v>
      </c>
      <c r="Q46" s="28"/>
      <c r="R46" s="27">
        <f>+F46+J46+N46</f>
        <v>312259911</v>
      </c>
      <c r="S46" s="27">
        <f t="shared" si="8"/>
        <v>308106036.38912505</v>
      </c>
      <c r="T46" s="29">
        <f t="shared" si="12"/>
        <v>4153874.6108749509</v>
      </c>
      <c r="U46" s="32">
        <f t="shared" si="5"/>
        <v>0.98669738104525706</v>
      </c>
    </row>
    <row r="47" spans="2:23" ht="14.25">
      <c r="B47" s="33"/>
      <c r="C47" s="25"/>
      <c r="D47" s="25"/>
      <c r="E47" s="39"/>
      <c r="F47" s="27">
        <f>+[1]january!F47+[1]february!F47+[1]march!F47+[1]april!F47+[1]may!F47+[1]june!F47+[1]july!F47+[1]august!F47+[1]september!F47+'[1]october '!F47+[1]november!F47+[1]december!F47</f>
        <v>0</v>
      </c>
      <c r="G47" s="27">
        <f>+[1]january!G47+[1]february!G47+[1]march!G47+[1]april!G47+[1]may!G47+[1]june!G47+[1]july!G47+[1]august!G47+[1]september!G47+'[1]october '!G47+[1]november!G47+[1]december!G47</f>
        <v>0</v>
      </c>
      <c r="H47" s="27"/>
      <c r="I47" s="28"/>
      <c r="J47" s="27">
        <f>+[1]january!J47+[1]february!J47+[1]march!J47+[1]april!J47+[1]may!J47+[1]june!J47+[1]july!J47+[1]august!J47+[1]september!J47+'[1]october '!J47+[1]november!J47+[1]december!J47</f>
        <v>0</v>
      </c>
      <c r="K47" s="27">
        <f>+[1]january!K47+[1]february!K47+[1]march!K47+[1]april!K47+[1]may!K47+[1]june!K47+[1]july!K47+[1]august!K47+[1]september!K47+'[1]october '!K47+[1]november!K47+[1]december!K47</f>
        <v>0</v>
      </c>
      <c r="L47" s="27"/>
      <c r="M47" s="27"/>
      <c r="N47" s="27">
        <f>+[1]january!N47+[1]february!N47+[1]march!N47+[1]april!N47+[1]may!N47+[1]june!N47+[1]july!N47+[1]august!N47+[1]september!N47+'[1]october '!N47+[1]november!N47+[1]december!N47</f>
        <v>0</v>
      </c>
      <c r="O47" s="27">
        <f>+[1]january!O47+[1]february!O47+[1]march!O47+[1]april!O47+[1]may!O47+[1]june!O47+[1]july!O47+[1]august!O47+[1]september!O47+'[1]october '!O47+[1]november!O47+[1]december!O47</f>
        <v>0</v>
      </c>
      <c r="P47" s="27"/>
      <c r="Q47" s="28"/>
      <c r="R47" s="27"/>
      <c r="S47" s="27"/>
      <c r="T47" s="29"/>
      <c r="U47" s="32"/>
    </row>
    <row r="48" spans="2:23" ht="15">
      <c r="B48" s="33"/>
      <c r="C48" s="40" t="s">
        <v>48</v>
      </c>
      <c r="D48" s="25"/>
      <c r="E48" s="39"/>
      <c r="F48" s="27">
        <f>+[1]january!F48+[1]february!F48+[1]march!F48+[1]april!F48+[1]may!F48+[1]june!F48+[1]july!F48+[1]august!F48+[1]september!F48+'[1]october '!F48+[1]november!F48+[1]december!F48</f>
        <v>0</v>
      </c>
      <c r="G48" s="27">
        <f>+[1]january!G48+[1]february!G48+[1]march!G48+[1]april!G48+[1]may!G48+[1]june!G48+[1]july!G48+[1]august!G48+[1]september!G48+'[1]october '!G48+[1]november!G48+[1]december!G48</f>
        <v>0</v>
      </c>
      <c r="H48" s="27"/>
      <c r="I48" s="28"/>
      <c r="J48" s="27">
        <f>+[1]january!J48+[1]february!J48+[1]march!J48+[1]april!J48+[1]may!J48+[1]june!J48+[1]july!J48+[1]august!J48+[1]september!J48+'[1]october '!J48+[1]november!J48+[1]december!J48</f>
        <v>0</v>
      </c>
      <c r="K48" s="27">
        <f>+[1]january!K48+[1]february!K48+[1]march!K48+[1]april!K48+[1]may!K48+[1]june!K48+[1]july!K48+[1]august!K48+[1]september!K48+'[1]october '!K48+[1]november!K48+[1]december!K48</f>
        <v>0</v>
      </c>
      <c r="L48" s="27"/>
      <c r="M48" s="27"/>
      <c r="N48" s="27">
        <f>+[1]january!N48+[1]february!N48+[1]march!N48+[1]april!N48+[1]may!N48+[1]june!N48+[1]july!N48+[1]august!N48+[1]september!N48+'[1]october '!N48+[1]november!N48+[1]december!N48</f>
        <v>0</v>
      </c>
      <c r="O48" s="27">
        <f>+[1]january!O48+[1]february!O48+[1]march!O48+[1]april!O48+[1]may!O48+[1]june!O48+[1]july!O48+[1]august!O48+[1]september!O48+'[1]october '!O48+[1]november!O48+[1]december!O48</f>
        <v>0</v>
      </c>
      <c r="P48" s="27"/>
      <c r="Q48" s="28"/>
      <c r="R48" s="27"/>
      <c r="S48" s="27"/>
      <c r="T48" s="29"/>
      <c r="U48" s="32"/>
    </row>
    <row r="49" spans="2:21" ht="14.25">
      <c r="B49" s="33"/>
      <c r="C49" s="25"/>
      <c r="D49" s="25"/>
      <c r="E49" s="25" t="s">
        <v>49</v>
      </c>
      <c r="F49" s="27">
        <f>+[1]january!F49+[1]february!F49+[1]march!F49+[1]april!F49+[1]may!F49+[1]june!F49+[1]july!F49+[1]august!F49+[1]september!F49+'[1]october '!F49+[1]november!F49+[1]december!F49</f>
        <v>178968337</v>
      </c>
      <c r="G49" s="27">
        <f>+[1]january!G49+[1]february!G49+[1]march!G49+[1]april!G49+[1]may!G49+[1]june!G49+[1]july!G49+[1]august!G49+[1]september!G49+'[1]october '!G49+[1]november!G49+[1]december!G49</f>
        <v>184494159.78000003</v>
      </c>
      <c r="H49" s="27">
        <f>+F49-G49</f>
        <v>-5525822.780000031</v>
      </c>
      <c r="I49" s="28"/>
      <c r="J49" s="27">
        <f>+[1]january!J49+[1]february!J49+[1]march!J49+[1]april!J49+[1]may!J49+[1]june!J49+[1]july!J49+[1]august!J49+[1]september!J49+'[1]october '!J49+[1]november!J49+[1]december!J49</f>
        <v>6921786</v>
      </c>
      <c r="K49" s="27">
        <f>+[1]january!K49+[1]february!K49+[1]march!K49+[1]april!K49+[1]may!K49+[1]june!K49+[1]july!K49+[1]august!K49+[1]september!K49+'[1]october '!K49+[1]november!K49+[1]december!K49</f>
        <v>6921786</v>
      </c>
      <c r="L49" s="27">
        <f>+J49-K49</f>
        <v>0</v>
      </c>
      <c r="M49" s="27"/>
      <c r="N49" s="27">
        <f>+[1]january!N49+[1]february!N49+[1]march!N49+[1]april!N49+[1]may!N49+[1]june!N49+[1]july!N49+[1]august!N49+[1]september!N49+'[1]october '!N49+[1]november!N49+[1]december!N49</f>
        <v>24910000</v>
      </c>
      <c r="O49" s="27">
        <f>+[1]january!O49+[1]february!O49+[1]march!O49+[1]april!O49+[1]may!O49+[1]june!O49+[1]july!O49+[1]august!O49+[1]september!O49+'[1]october '!O49+[1]november!O49+[1]december!O49</f>
        <v>24910000</v>
      </c>
      <c r="P49" s="27">
        <f>+N49-O49</f>
        <v>0</v>
      </c>
      <c r="Q49" s="28"/>
      <c r="R49" s="27">
        <f>+F49+J49+N49</f>
        <v>210800123</v>
      </c>
      <c r="S49" s="27">
        <f>+G49+K49+O49</f>
        <v>216325945.78000003</v>
      </c>
      <c r="T49" s="29">
        <f>+R49-S49</f>
        <v>-5525822.780000031</v>
      </c>
      <c r="U49" s="32">
        <f t="shared" si="5"/>
        <v>1.0262135652548934</v>
      </c>
    </row>
    <row r="50" spans="2:21" ht="14.25">
      <c r="B50" s="33"/>
      <c r="C50" s="25"/>
      <c r="D50" s="25"/>
      <c r="E50" s="25" t="s">
        <v>50</v>
      </c>
      <c r="F50" s="27">
        <f>+[1]january!F50+[1]february!F50+[1]march!F50+[1]april!F50+[1]may!F50+[1]june!F50+[1]july!F50+[1]august!F50+[1]september!F50+'[1]october '!F50+[1]november!F50+[1]december!F50</f>
        <v>342416538</v>
      </c>
      <c r="G50" s="27">
        <f>+[1]january!G50+[1]february!G50+[1]march!G50+[1]april!G50+[1]may!G50+[1]june!G50+[1]july!G50+[1]august!G50+[1]september!G50+'[1]october '!G50+[1]november!G50+[1]december!G50</f>
        <v>287822091.48410714</v>
      </c>
      <c r="H50" s="27">
        <f>+F50-G50</f>
        <v>54594446.515892863</v>
      </c>
      <c r="I50" s="28"/>
      <c r="J50" s="27">
        <f>+[1]january!J50+[1]february!J50+[1]march!J50+[1]april!J50+[1]may!J50+[1]june!J50+[1]july!J50+[1]august!J50+[1]september!J50+'[1]october '!J50+[1]november!J50+[1]december!J50</f>
        <v>9368569</v>
      </c>
      <c r="K50" s="27">
        <f>+[1]january!K50+[1]february!K50+[1]march!K50+[1]april!K50+[1]may!K50+[1]june!K50+[1]july!K50+[1]august!K50+[1]september!K50+'[1]october '!K50+[1]november!K50+[1]december!K50</f>
        <v>9368569</v>
      </c>
      <c r="L50" s="27">
        <f>+J50-K50</f>
        <v>0</v>
      </c>
      <c r="M50" s="27"/>
      <c r="N50" s="27">
        <f>+[1]january!N50+[1]february!N50+[1]march!N50+[1]april!N50+[1]may!N50+[1]june!N50+[1]july!N50+[1]august!N50+[1]september!N50+'[1]october '!N50+[1]november!N50+[1]december!N50</f>
        <v>342102</v>
      </c>
      <c r="O50" s="27">
        <f>+[1]january!O50+[1]february!O50+[1]march!O50+[1]april!O50+[1]may!O50+[1]june!O50+[1]july!O50+[1]august!O50+[1]september!O50+'[1]october '!O50+[1]november!O50+[1]december!O50</f>
        <v>0</v>
      </c>
      <c r="P50" s="27">
        <f>+N50-O50</f>
        <v>342102</v>
      </c>
      <c r="Q50" s="28"/>
      <c r="R50" s="27">
        <f>+F50+J50+N50</f>
        <v>352127209</v>
      </c>
      <c r="S50" s="27">
        <f>+G50+K50+O50</f>
        <v>297190660.48410714</v>
      </c>
      <c r="T50" s="29">
        <f>+R50-S50</f>
        <v>54936548.515892863</v>
      </c>
      <c r="U50" s="32">
        <f t="shared" si="5"/>
        <v>0.84398664144157953</v>
      </c>
    </row>
    <row r="51" spans="2:21" ht="15">
      <c r="B51" s="33"/>
      <c r="C51" s="25"/>
      <c r="D51" s="25"/>
      <c r="E51" s="47" t="s">
        <v>51</v>
      </c>
      <c r="F51" s="48">
        <f>SUM(F13:F48)</f>
        <v>13505425935.039999</v>
      </c>
      <c r="G51" s="48">
        <f>SUM(G13:G48)</f>
        <v>11808090279.452126</v>
      </c>
      <c r="H51" s="48">
        <f t="shared" ref="H51:T51" si="13">SUM(H13:H48)</f>
        <v>1697335655.5878749</v>
      </c>
      <c r="I51" s="48">
        <f t="shared" si="13"/>
        <v>2208000</v>
      </c>
      <c r="J51" s="48">
        <f>SUM(J13:J48)</f>
        <v>854559058.92000008</v>
      </c>
      <c r="K51" s="48">
        <f>SUM(K13:K48)</f>
        <v>807173268.38000011</v>
      </c>
      <c r="L51" s="48">
        <f>SUM(L13:L48)</f>
        <v>47385790.539999992</v>
      </c>
      <c r="M51" s="48">
        <f t="shared" si="13"/>
        <v>0</v>
      </c>
      <c r="N51" s="48">
        <f>SUM(N13:N48)</f>
        <v>488660732.36999995</v>
      </c>
      <c r="O51" s="48">
        <f>SUM(O13:O48)</f>
        <v>479328653.88</v>
      </c>
      <c r="P51" s="48">
        <f>SUM(P13:P48)</f>
        <v>9332078.4900000039</v>
      </c>
      <c r="Q51" s="48">
        <f t="shared" si="13"/>
        <v>0</v>
      </c>
      <c r="R51" s="48">
        <f t="shared" si="13"/>
        <v>14848645726.329998</v>
      </c>
      <c r="S51" s="48">
        <f t="shared" si="13"/>
        <v>13094592201.712128</v>
      </c>
      <c r="T51" s="48">
        <f t="shared" si="13"/>
        <v>1754053524.6178744</v>
      </c>
      <c r="U51" s="32">
        <f t="shared" si="5"/>
        <v>0.88187114455107929</v>
      </c>
    </row>
    <row r="52" spans="2:21" ht="15">
      <c r="B52" s="33"/>
      <c r="C52" s="25"/>
      <c r="D52" s="25"/>
      <c r="E52" s="47"/>
      <c r="F52" s="27">
        <f>+[1]january!F52+[1]february!F52+[1]march!F52+[1]april!F52+[1]may!F52</f>
        <v>0</v>
      </c>
      <c r="G52" s="27">
        <f>+[1]january!G52+[1]february!G52+[1]march!G52+[1]april!G52+[1]may!G52</f>
        <v>0</v>
      </c>
      <c r="H52" s="48"/>
      <c r="I52" s="49"/>
      <c r="J52" s="27">
        <f>+[1]january!J52+[1]february!J52+[1]march!J52+[1]april!J52+[1]may!J52</f>
        <v>0</v>
      </c>
      <c r="K52" s="27">
        <f>+[1]january!K52+[1]february!K52+[1]march!K52+[1]april!K52+[1]may!K52</f>
        <v>0</v>
      </c>
      <c r="L52" s="48"/>
      <c r="M52" s="48"/>
      <c r="N52" s="27">
        <f>+[1]january!N52+[1]february!N52+[1]march!N52+[1]april!N52+[1]may!N52</f>
        <v>0</v>
      </c>
      <c r="O52" s="27">
        <f>+[1]january!O52+[1]february!O52+[1]march!O52+[1]april!O52+[1]may!O52</f>
        <v>0</v>
      </c>
      <c r="P52" s="48"/>
      <c r="Q52" s="49"/>
      <c r="R52" s="48"/>
      <c r="S52" s="48"/>
      <c r="T52" s="50"/>
      <c r="U52" s="32"/>
    </row>
    <row r="53" spans="2:21" ht="15">
      <c r="B53" s="33"/>
      <c r="C53" s="40" t="s">
        <v>52</v>
      </c>
      <c r="D53" s="25"/>
      <c r="E53" s="39"/>
      <c r="F53" s="27">
        <f>SUM(F55:F80)</f>
        <v>8384638114.8500004</v>
      </c>
      <c r="G53" s="27">
        <f>SUM(G55:G80)</f>
        <v>6054370599.0299997</v>
      </c>
      <c r="H53" s="27">
        <f t="shared" ref="H53:T53" si="14">SUM(H55:H80)</f>
        <v>2330267515.8199997</v>
      </c>
      <c r="I53" s="27">
        <f t="shared" si="14"/>
        <v>0</v>
      </c>
      <c r="J53" s="27">
        <f>SUM(J55:J80)</f>
        <v>576863461.12999988</v>
      </c>
      <c r="K53" s="27">
        <f>SUM(K55:K80)</f>
        <v>553655890.84000003</v>
      </c>
      <c r="L53" s="27">
        <f>SUM(L55:L80)</f>
        <v>23207570.289999992</v>
      </c>
      <c r="M53" s="27">
        <f t="shared" si="14"/>
        <v>0</v>
      </c>
      <c r="N53" s="27">
        <f>SUM(N55:N80)</f>
        <v>111785427.29000001</v>
      </c>
      <c r="O53" s="27">
        <f>SUM(O55:O80)</f>
        <v>103644109.12</v>
      </c>
      <c r="P53" s="27">
        <f>SUM(P55:P80)</f>
        <v>8141318.1700000064</v>
      </c>
      <c r="Q53" s="27">
        <f t="shared" si="14"/>
        <v>0</v>
      </c>
      <c r="R53" s="27">
        <f t="shared" si="14"/>
        <v>9073287003.2700005</v>
      </c>
      <c r="S53" s="27">
        <f t="shared" si="14"/>
        <v>6711670598.9899998</v>
      </c>
      <c r="T53" s="29">
        <f t="shared" si="14"/>
        <v>2361616404.2799993</v>
      </c>
      <c r="U53" s="32">
        <f>+S53/R53</f>
        <v>0.73971765651975108</v>
      </c>
    </row>
    <row r="54" spans="2:21" ht="15">
      <c r="B54" s="33"/>
      <c r="C54" s="37" t="s">
        <v>53</v>
      </c>
      <c r="D54" s="37"/>
      <c r="E54" s="25"/>
      <c r="F54" s="27"/>
      <c r="G54" s="27"/>
      <c r="H54" s="27">
        <f t="shared" ref="H54:H59" si="15">+F54-G54</f>
        <v>0</v>
      </c>
      <c r="I54" s="28"/>
      <c r="J54" s="27"/>
      <c r="K54" s="27"/>
      <c r="L54" s="27">
        <f t="shared" ref="L54:L59" si="16">+J54-K54</f>
        <v>0</v>
      </c>
      <c r="M54" s="27"/>
      <c r="N54" s="27"/>
      <c r="O54" s="27"/>
      <c r="P54" s="27">
        <f t="shared" ref="P54:P59" si="17">+N54-O54</f>
        <v>0</v>
      </c>
      <c r="Q54" s="28"/>
      <c r="R54" s="27"/>
      <c r="S54" s="27"/>
      <c r="T54" s="29"/>
      <c r="U54" s="32"/>
    </row>
    <row r="55" spans="2:21" ht="15">
      <c r="B55" s="33"/>
      <c r="C55" s="37"/>
      <c r="D55" s="37"/>
      <c r="E55" s="25" t="s">
        <v>54</v>
      </c>
      <c r="F55" s="27">
        <f>+[1]january!F55+[1]february!F55+[1]march!F55+[1]april!F55+[1]may!F55+[1]june!F55+[1]july!F55+[1]august!F55+[1]september!F55+'[1]october '!F55+[1]november!F55+[1]december!F55</f>
        <v>429142425.25999999</v>
      </c>
      <c r="G55" s="27">
        <f>+[1]january!G55+[1]february!G55+[1]march!G55+[1]april!G55+[1]may!G55+[1]june!G55+[1]july!G55+[1]august!G55+[1]september!G55+'[1]october '!G55+[1]november!G55+[1]december!G55</f>
        <v>413877322.87</v>
      </c>
      <c r="H55" s="27">
        <f t="shared" si="15"/>
        <v>15265102.389999986</v>
      </c>
      <c r="I55" s="28"/>
      <c r="J55" s="27">
        <f>+[1]january!J55+[1]february!J55+[1]march!J55+[1]april!J55+[1]may!J55+[1]june!J55+[1]july!J55+[1]august!J55+[1]september!J55+'[1]october '!J55+[1]november!J55+[1]december!J55</f>
        <v>5000000</v>
      </c>
      <c r="K55" s="27">
        <f>+[1]january!K55+[1]february!K55+[1]march!K55+[1]april!K55+[1]may!K55+[1]june!K55+[1]july!K55+[1]august!K55+[1]september!K55+'[1]october '!K55+[1]november!K55+[1]december!K55</f>
        <v>4998745.0599999996</v>
      </c>
      <c r="L55" s="27">
        <f t="shared" si="16"/>
        <v>1254.9400000004098</v>
      </c>
      <c r="M55" s="27"/>
      <c r="N55" s="27">
        <f>+[1]january!N55+[1]february!N55+[1]march!N55+[1]april!N55+[1]may!N55+[1]june!N55+[1]july!N55+[1]august!N55+[1]september!N55+'[1]october '!N55+[1]november!N55+[1]december!N55</f>
        <v>1596708</v>
      </c>
      <c r="O55" s="27">
        <f>+[1]january!O55+[1]february!O55+[1]march!O55+[1]april!O55+[1]may!O55+[1]june!O55+[1]july!O55+[1]august!O55+[1]september!O55+'[1]october '!O55+[1]november!O55+[1]december!O55</f>
        <v>1593719.58</v>
      </c>
      <c r="P55" s="27">
        <f t="shared" si="17"/>
        <v>2988.4199999999255</v>
      </c>
      <c r="Q55" s="28"/>
      <c r="R55" s="27">
        <f>+F55+J55+N55</f>
        <v>435739133.25999999</v>
      </c>
      <c r="S55" s="27">
        <f t="shared" ref="R55:S59" si="18">+G55+K55+O55</f>
        <v>420469787.50999999</v>
      </c>
      <c r="T55" s="29">
        <f>+R55-S55</f>
        <v>15269345.75</v>
      </c>
      <c r="U55" s="32">
        <f t="shared" si="5"/>
        <v>0.96495759828647532</v>
      </c>
    </row>
    <row r="56" spans="2:21" ht="42.75">
      <c r="B56" s="33"/>
      <c r="C56" s="25"/>
      <c r="D56" s="25"/>
      <c r="E56" s="38" t="s">
        <v>55</v>
      </c>
      <c r="F56" s="27">
        <f>+[1]january!F56+[1]february!F56+[1]march!F56+[1]april!F56+[1]may!F56+[1]june!F56+[1]july!F56+[1]august!F56+[1]september!F56+'[1]october '!F56+[1]november!F56+[1]december!F56</f>
        <v>560495349.34000003</v>
      </c>
      <c r="G56" s="27">
        <f>+[1]january!G56+[1]february!G56+[1]march!G56+[1]april!G56+[1]may!G56+[1]june!G56+[1]july!G56+[1]august!G56+[1]september!G56+'[1]october '!G56+[1]november!G56+[1]december!G56</f>
        <v>560495206.72000003</v>
      </c>
      <c r="H56" s="27">
        <f t="shared" si="15"/>
        <v>142.62000000476837</v>
      </c>
      <c r="I56" s="28"/>
      <c r="J56" s="27">
        <f>+[1]january!J56+[1]february!J56+[1]march!J56+[1]april!J56+[1]may!J56+[1]june!J56+[1]july!J56+[1]august!J56+[1]september!J56+'[1]october '!J56+[1]november!J56+[1]december!J56</f>
        <v>20894635</v>
      </c>
      <c r="K56" s="27">
        <f>+[1]january!K56+[1]february!K56+[1]march!K56+[1]april!K56+[1]may!K56+[1]june!K56+[1]july!K56+[1]august!K56+[1]september!K56+'[1]october '!K56+[1]november!K56+[1]december!K56</f>
        <v>20894635</v>
      </c>
      <c r="L56" s="27">
        <f t="shared" si="16"/>
        <v>0</v>
      </c>
      <c r="M56" s="51"/>
      <c r="N56" s="27">
        <f>+[1]january!N56+[1]february!N56+[1]march!N56+[1]april!N56+[1]may!N56+[1]june!N56+[1]july!N56+[1]august!N56+[1]september!N56+'[1]october '!N56+[1]november!N56+[1]december!N56</f>
        <v>9228522</v>
      </c>
      <c r="O56" s="27">
        <f>+[1]january!O56+[1]february!O56+[1]march!O56+[1]april!O56+[1]may!O56+[1]june!O56+[1]july!O56+[1]august!O56+[1]september!O56+'[1]october '!O56+[1]november!O56+[1]december!O56</f>
        <v>8623184.8300000001</v>
      </c>
      <c r="P56" s="27">
        <f t="shared" si="17"/>
        <v>605337.16999999993</v>
      </c>
      <c r="Q56" s="52"/>
      <c r="R56" s="51">
        <f t="shared" si="18"/>
        <v>590618506.34000003</v>
      </c>
      <c r="S56" s="51">
        <f t="shared" si="18"/>
        <v>590013026.55000007</v>
      </c>
      <c r="T56" s="53">
        <f>+R56-S56</f>
        <v>605479.78999996185</v>
      </c>
      <c r="U56" s="32">
        <f t="shared" si="5"/>
        <v>0.99897483776160001</v>
      </c>
    </row>
    <row r="57" spans="2:21" ht="42.75">
      <c r="B57" s="33"/>
      <c r="C57" s="25"/>
      <c r="D57" s="25"/>
      <c r="E57" s="38" t="s">
        <v>56</v>
      </c>
      <c r="F57" s="27">
        <f>+[1]january!F57+[1]february!F57+[1]march!F57+[1]april!F57+[1]may!F57+[1]june!F57+[1]july!F57+[1]august!F57+[1]september!F57+'[1]october '!F57+[1]november!F57+[1]december!F57</f>
        <v>134086478.65000001</v>
      </c>
      <c r="G57" s="27">
        <f>+[1]january!G57+[1]february!G57+[1]march!G57+[1]april!G57+[1]may!G57+[1]june!G57+[1]july!G57+[1]august!G57+[1]september!G57+'[1]october '!G57+[1]november!G57+[1]december!G57</f>
        <v>124449770.34999999</v>
      </c>
      <c r="H57" s="27">
        <f t="shared" si="15"/>
        <v>9636708.3000000119</v>
      </c>
      <c r="I57" s="28"/>
      <c r="J57" s="27">
        <f>+[1]january!J57+[1]february!J57+[1]march!J57+[1]april!J57+[1]may!J57+[1]june!J57+[1]july!J57+[1]august!J57+[1]september!J57+'[1]october '!J57+[1]november!J57+[1]december!J57</f>
        <v>9639804</v>
      </c>
      <c r="K57" s="27">
        <f>+[1]january!K57+[1]february!K57+[1]march!K57+[1]april!K57+[1]may!K57+[1]june!K57+[1]july!K57+[1]august!K57+[1]september!K57+'[1]october '!K57+[1]november!K57+[1]december!K57</f>
        <v>5290062</v>
      </c>
      <c r="L57" s="27">
        <f t="shared" si="16"/>
        <v>4349742</v>
      </c>
      <c r="M57" s="27"/>
      <c r="N57" s="27">
        <f>+[1]january!N57+[1]february!N57+[1]march!N57+[1]april!N57+[1]may!N57+[1]june!N57+[1]july!N57+[1]august!N57+[1]september!N57+'[1]october '!N57+[1]november!N57+[1]december!N57</f>
        <v>935326</v>
      </c>
      <c r="O57" s="27">
        <f>+[1]january!O57+[1]february!O57+[1]march!O57+[1]april!O57+[1]may!O57+[1]june!O57+[1]july!O57+[1]august!O57+[1]september!O57+'[1]october '!O57+[1]november!O57+[1]december!O57</f>
        <v>935326</v>
      </c>
      <c r="P57" s="27">
        <f t="shared" si="17"/>
        <v>0</v>
      </c>
      <c r="Q57" s="28"/>
      <c r="R57" s="27">
        <f t="shared" si="18"/>
        <v>144661608.65000001</v>
      </c>
      <c r="S57" s="27">
        <f t="shared" si="18"/>
        <v>130675158.34999999</v>
      </c>
      <c r="T57" s="29">
        <f>+R57-S57</f>
        <v>13986450.300000012</v>
      </c>
      <c r="U57" s="32">
        <f t="shared" si="5"/>
        <v>0.90331608758866089</v>
      </c>
    </row>
    <row r="58" spans="2:21" ht="14.25">
      <c r="B58" s="33"/>
      <c r="C58" s="25"/>
      <c r="D58" s="25"/>
      <c r="E58" s="44" t="s">
        <v>57</v>
      </c>
      <c r="F58" s="27">
        <f>+[1]january!F58+[1]february!F58+[1]march!F58+[1]april!F58+[1]may!F58+[1]june!F58+[1]july!F58+[1]august!F58+[1]september!F58+'[1]october '!F58+[1]november!F58+[1]december!F58</f>
        <v>32783869.759999998</v>
      </c>
      <c r="G58" s="27">
        <f>+[1]january!G58+[1]february!G58+[1]march!G58+[1]april!G58+[1]may!G58+[1]june!G58+[1]july!G58+[1]august!G58+[1]september!G58+'[1]october '!G58+[1]november!G58+[1]december!G58</f>
        <v>33382671.330000002</v>
      </c>
      <c r="H58" s="27">
        <f t="shared" si="15"/>
        <v>-598801.57000000402</v>
      </c>
      <c r="I58" s="28"/>
      <c r="J58" s="27">
        <f>+[1]january!J58+[1]february!J58+[1]march!J58+[1]april!J58+[1]may!J58+[1]june!J58+[1]july!J58+[1]august!J58+[1]september!J58+'[1]october '!J58+[1]november!J58+[1]december!J58</f>
        <v>1295542</v>
      </c>
      <c r="K58" s="27">
        <f>+[1]january!K58+[1]february!K58+[1]march!K58+[1]april!K58+[1]may!K58+[1]june!K58+[1]july!K58+[1]august!K58+[1]september!K58+'[1]october '!K58+[1]november!K58+[1]december!K58</f>
        <v>1224749</v>
      </c>
      <c r="L58" s="27">
        <f t="shared" si="16"/>
        <v>70793</v>
      </c>
      <c r="M58" s="27"/>
      <c r="N58" s="27">
        <f>+[1]january!N58+[1]february!N58+[1]march!N58+[1]april!N58+[1]may!N58+[1]june!N58+[1]july!N58+[1]august!N58+[1]september!N58+'[1]october '!N58+[1]november!N58+[1]december!N58</f>
        <v>37444393.810000002</v>
      </c>
      <c r="O58" s="27">
        <f>+[1]january!O58+[1]february!O58+[1]march!O58+[1]april!O58+[1]may!O58+[1]june!O58+[1]july!O58+[1]august!O58+[1]september!O58+'[1]october '!O58+[1]november!O58+[1]december!O58</f>
        <v>29997938.399999999</v>
      </c>
      <c r="P58" s="27">
        <f t="shared" si="17"/>
        <v>7446455.4100000039</v>
      </c>
      <c r="Q58" s="28"/>
      <c r="R58" s="27">
        <f t="shared" si="18"/>
        <v>71523805.569999993</v>
      </c>
      <c r="S58" s="27">
        <f t="shared" si="18"/>
        <v>64605358.729999997</v>
      </c>
      <c r="T58" s="29">
        <f>+R58-S58</f>
        <v>6918446.8399999961</v>
      </c>
      <c r="U58" s="32">
        <f t="shared" si="5"/>
        <v>0.90327071127068392</v>
      </c>
    </row>
    <row r="59" spans="2:21" ht="28.5">
      <c r="B59" s="33"/>
      <c r="C59" s="25"/>
      <c r="D59" s="25"/>
      <c r="E59" s="38" t="s">
        <v>58</v>
      </c>
      <c r="F59" s="27">
        <f>+[1]january!F59+[1]february!F59+[1]march!F59+[1]april!F59+[1]may!F59+[1]june!F59+[1]july!F59+[1]august!F59+[1]september!F59+'[1]october '!F59+[1]november!F59+[1]december!F59</f>
        <v>119419672</v>
      </c>
      <c r="G59" s="27">
        <f>+[1]january!G59+[1]february!G59+[1]march!G59+[1]april!G59+[1]may!G59+[1]june!G59+[1]july!G59+[1]august!G59+[1]september!G59+'[1]october '!G59+[1]november!G59+[1]december!G59</f>
        <v>94791908.170000002</v>
      </c>
      <c r="H59" s="27">
        <f t="shared" si="15"/>
        <v>24627763.829999998</v>
      </c>
      <c r="I59" s="28"/>
      <c r="J59" s="27">
        <f>+[1]january!J59+[1]february!J59+[1]march!J59+[1]april!J59+[1]may!J59+[1]june!J59+[1]july!J59+[1]august!J59+[1]september!J59+'[1]october '!J59+[1]november!J59+[1]december!J59</f>
        <v>3742825</v>
      </c>
      <c r="K59" s="27">
        <f>+[1]january!K59+[1]february!K59+[1]march!K59+[1]april!K59+[1]may!K59+[1]june!K59+[1]july!K59+[1]august!K59+[1]september!K59+'[1]october '!K59+[1]november!K59+[1]december!K59</f>
        <v>2915825</v>
      </c>
      <c r="L59" s="27">
        <f t="shared" si="16"/>
        <v>827000</v>
      </c>
      <c r="M59" s="27"/>
      <c r="N59" s="27">
        <f>+[1]january!N59+[1]february!N59+[1]march!N59+[1]april!N59+[1]may!N59+[1]june!N59+[1]july!N59+[1]august!N59+[1]september!N59+'[1]october '!N59+[1]november!N59+[1]december!N59</f>
        <v>0</v>
      </c>
      <c r="O59" s="27">
        <f>+[1]january!O59+[1]february!O59+[1]march!O59+[1]april!O59+[1]may!O59+[1]june!O59+[1]july!O59+[1]august!O59+[1]september!O59+'[1]october '!O59+[1]november!O59+[1]december!O59</f>
        <v>0</v>
      </c>
      <c r="P59" s="27">
        <f t="shared" si="17"/>
        <v>0</v>
      </c>
      <c r="Q59" s="28"/>
      <c r="R59" s="27">
        <f t="shared" si="18"/>
        <v>123162497</v>
      </c>
      <c r="S59" s="27">
        <f t="shared" si="18"/>
        <v>97707733.170000002</v>
      </c>
      <c r="T59" s="29">
        <f>+R59-S59</f>
        <v>25454763.829999998</v>
      </c>
      <c r="U59" s="32">
        <f t="shared" si="5"/>
        <v>0.79332374342816392</v>
      </c>
    </row>
    <row r="60" spans="2:21" ht="14.25">
      <c r="B60" s="33"/>
      <c r="C60" s="25"/>
      <c r="D60" s="25"/>
      <c r="E60" s="38"/>
      <c r="F60" s="27">
        <f>+[1]january!F60+[1]february!F60+[1]march!F60+[1]april!F60+[1]may!F60+[1]june!F60+[1]july!F60+[1]august!F60+[1]september!F60+'[1]october '!F60+[1]november!F60+[1]december!F60</f>
        <v>0</v>
      </c>
      <c r="G60" s="27">
        <f>+[1]january!G60+[1]february!G60+[1]march!G60+[1]april!G60+[1]may!G60+[1]june!G60+[1]july!G60+[1]august!G60+[1]september!G60+'[1]october '!G60+[1]november!G60+[1]december!G60</f>
        <v>0</v>
      </c>
      <c r="H60" s="27"/>
      <c r="I60" s="28"/>
      <c r="J60" s="27">
        <f>+[1]january!J60+[1]february!J60+[1]march!J60+[1]april!J60+[1]may!J60+[1]june!J60+[1]july!J60+[1]august!J60+[1]september!J60+'[1]october '!J60+[1]november!J60+[1]december!J60</f>
        <v>0</v>
      </c>
      <c r="K60" s="27">
        <f>+[1]january!K60+[1]february!K60+[1]march!K60+[1]april!K60+[1]may!K60+[1]june!K60+[1]july!K60+[1]august!K60+[1]september!K60+'[1]october '!K60+[1]november!K60+[1]december!K60</f>
        <v>0</v>
      </c>
      <c r="L60" s="27"/>
      <c r="M60" s="27"/>
      <c r="N60" s="27">
        <f>+[1]january!N60+[1]february!N60+[1]march!N60+[1]april!N60+[1]may!N60+[1]june!N60+[1]july!N60+[1]august!N60+[1]september!N60+'[1]october '!N60+[1]november!N60+[1]december!N60</f>
        <v>0</v>
      </c>
      <c r="O60" s="27">
        <f>+[1]january!O60+[1]february!O60+[1]march!O60+[1]april!O60+[1]may!O60+[1]june!O60+[1]july!O60+[1]august!O60+[1]september!O60+'[1]october '!O60+[1]november!O60+[1]december!O60</f>
        <v>0</v>
      </c>
      <c r="P60" s="27"/>
      <c r="Q60" s="28"/>
      <c r="R60" s="27"/>
      <c r="S60" s="27"/>
      <c r="T60" s="29"/>
      <c r="U60" s="32"/>
    </row>
    <row r="61" spans="2:21" ht="15">
      <c r="B61" s="33"/>
      <c r="C61" s="37" t="s">
        <v>59</v>
      </c>
      <c r="D61" s="37"/>
      <c r="E61" s="25"/>
      <c r="F61" s="27">
        <f>+[1]january!F61+[1]february!F61+[1]march!F61+[1]april!F61+[1]may!F61+[1]june!F61+[1]july!F61+[1]august!F61+[1]september!F61+'[1]october '!F61+[1]november!F61+[1]december!F61</f>
        <v>0</v>
      </c>
      <c r="G61" s="27">
        <f>+[1]january!G61+[1]february!G61+[1]march!G61+[1]april!G61+[1]may!G61+[1]june!G61+[1]july!G61+[1]august!G61+[1]september!G61+'[1]october '!G61+[1]november!G61+[1]december!G61</f>
        <v>0</v>
      </c>
      <c r="H61" s="27"/>
      <c r="I61" s="28"/>
      <c r="J61" s="27">
        <f>+[1]january!J61+[1]february!J61+[1]march!J61+[1]april!J61+[1]may!J61+[1]june!J61+[1]july!J61+[1]august!J61+[1]september!J61+'[1]october '!J61+[1]november!J61+[1]december!J61</f>
        <v>0</v>
      </c>
      <c r="K61" s="27">
        <f>+[1]january!K61+[1]february!K61+[1]march!K61+[1]april!K61+[1]may!K61+[1]june!K61+[1]july!K61+[1]august!K61+[1]september!K61+'[1]october '!K61+[1]november!K61+[1]december!K61</f>
        <v>0</v>
      </c>
      <c r="L61" s="27"/>
      <c r="M61" s="27"/>
      <c r="N61" s="27">
        <f>+[1]january!N61+[1]february!N61+[1]march!N61+[1]april!N61+[1]may!N61+[1]june!N61+[1]july!N61+[1]august!N61+[1]september!N61+'[1]october '!N61+[1]november!N61+[1]december!N61</f>
        <v>0</v>
      </c>
      <c r="O61" s="27">
        <f>+[1]january!O61+[1]february!O61+[1]march!O61+[1]april!O61+[1]may!O61+[1]june!O61+[1]july!O61+[1]august!O61+[1]september!O61+'[1]october '!O61+[1]november!O61+[1]december!O61</f>
        <v>0</v>
      </c>
      <c r="P61" s="27"/>
      <c r="Q61" s="28"/>
      <c r="R61" s="27"/>
      <c r="S61" s="27"/>
      <c r="T61" s="29"/>
      <c r="U61" s="32"/>
    </row>
    <row r="62" spans="2:21" ht="15">
      <c r="B62" s="33"/>
      <c r="C62" s="37"/>
      <c r="D62" s="37"/>
      <c r="E62" s="25" t="s">
        <v>60</v>
      </c>
      <c r="F62" s="27">
        <f>+[1]january!F62+[1]february!F62+[1]march!F62+[1]april!F62+[1]may!F62+[1]june!F62+[1]july!F62+[1]august!F62+[1]september!F62+'[1]october '!F62+[1]november!F62+[1]december!F62</f>
        <v>579791712.81999993</v>
      </c>
      <c r="G62" s="27">
        <f>+[1]january!G62+[1]february!G62+[1]march!G62+[1]april!G62+[1]may!G62+[1]june!G62+[1]july!G62+[1]august!G62+[1]september!G62+'[1]october '!G62+[1]november!G62+[1]december!G62</f>
        <v>571339020.44000006</v>
      </c>
      <c r="H62" s="27">
        <f>+F62-G62</f>
        <v>8452692.379999876</v>
      </c>
      <c r="I62" s="28"/>
      <c r="J62" s="27">
        <f>+[1]january!J62+[1]february!J62+[1]march!J62+[1]april!J62+[1]may!J62+[1]june!J62+[1]july!J62+[1]august!J62+[1]september!J62+'[1]october '!J62+[1]november!J62+[1]december!J62</f>
        <v>167147690</v>
      </c>
      <c r="K62" s="27">
        <f>+[1]january!K62+[1]february!K62+[1]march!K62+[1]april!K62+[1]may!K62+[1]june!K62+[1]july!K62+[1]august!K62+[1]september!K62+'[1]october '!K62+[1]november!K62+[1]december!K62</f>
        <v>167147690</v>
      </c>
      <c r="L62" s="27">
        <f>+J62-K62</f>
        <v>0</v>
      </c>
      <c r="M62" s="27"/>
      <c r="N62" s="27">
        <f>+[1]january!N62+[1]february!N62+[1]march!N62+[1]april!N62+[1]may!N62+[1]june!N62+[1]july!N62+[1]august!N62+[1]september!N62+'[1]october '!N62+[1]november!N62+[1]december!N62</f>
        <v>0</v>
      </c>
      <c r="O62" s="27">
        <f>+[1]january!O62+[1]february!O62+[1]march!O62+[1]april!O62+[1]may!O62+[1]june!O62+[1]july!O62+[1]august!O62+[1]september!O62+'[1]october '!O62+[1]november!O62+[1]december!O62</f>
        <v>0</v>
      </c>
      <c r="P62" s="27">
        <f>+N62-O62</f>
        <v>0</v>
      </c>
      <c r="Q62" s="28"/>
      <c r="R62" s="27">
        <f t="shared" ref="R62:S65" si="19">+F62+J62+N62</f>
        <v>746939402.81999993</v>
      </c>
      <c r="S62" s="27">
        <f t="shared" si="19"/>
        <v>738486710.44000006</v>
      </c>
      <c r="T62" s="29">
        <f>+R62-S62</f>
        <v>8452692.379999876</v>
      </c>
      <c r="U62" s="32">
        <f t="shared" si="5"/>
        <v>0.98868356342149377</v>
      </c>
    </row>
    <row r="63" spans="2:21" ht="57">
      <c r="B63" s="33"/>
      <c r="C63" s="25"/>
      <c r="D63" s="25"/>
      <c r="E63" s="38" t="s">
        <v>61</v>
      </c>
      <c r="F63" s="27">
        <f>+[1]january!F63+[1]february!F63+[1]march!F63+[1]april!F63+[1]may!F63+[1]june!F63+[1]july!F63+[1]august!F63+[1]september!F63+'[1]october '!F63+[1]november!F63+[1]december!F63</f>
        <v>288383483.5</v>
      </c>
      <c r="G63" s="27">
        <f>+[1]january!G63+[1]february!G63+[1]march!G63+[1]april!G63+[1]may!G63+[1]june!G63+[1]july!G63+[1]august!G63+[1]september!G63+'[1]october '!G63+[1]november!G63+[1]december!G63</f>
        <v>288383483.49999994</v>
      </c>
      <c r="H63" s="27">
        <f>+F63-G63</f>
        <v>0</v>
      </c>
      <c r="I63" s="28"/>
      <c r="J63" s="27">
        <f>+[1]january!J63+[1]february!J63+[1]march!J63+[1]april!J63+[1]may!J63+[1]june!J63+[1]july!J63+[1]august!J63+[1]september!J63+'[1]october '!J63+[1]november!J63+[1]december!J63</f>
        <v>24013468.5</v>
      </c>
      <c r="K63" s="27">
        <f>+[1]january!K63+[1]february!K63+[1]march!K63+[1]april!K63+[1]may!K63+[1]june!K63+[1]july!K63+[1]august!K63+[1]september!K63+'[1]october '!K63+[1]november!K63+[1]december!K63</f>
        <v>23913468.5</v>
      </c>
      <c r="L63" s="27">
        <f>+J63-K63</f>
        <v>100000</v>
      </c>
      <c r="M63" s="27"/>
      <c r="N63" s="27">
        <f>+[1]january!N63+[1]february!N63+[1]march!N63+[1]april!N63+[1]may!N63+[1]june!N63+[1]july!N63+[1]august!N63+[1]september!N63+'[1]october '!N63+[1]november!N63+[1]december!N63</f>
        <v>2645316</v>
      </c>
      <c r="O63" s="27">
        <f>+[1]january!O63+[1]february!O63+[1]march!O63+[1]april!O63+[1]may!O63+[1]june!O63+[1]july!O63+[1]august!O63+[1]september!O63+'[1]october '!O63+[1]november!O63+[1]december!O63</f>
        <v>2468161.94</v>
      </c>
      <c r="P63" s="27">
        <f>+N63-O63</f>
        <v>177154.06000000006</v>
      </c>
      <c r="Q63" s="28"/>
      <c r="R63" s="27">
        <f t="shared" si="19"/>
        <v>315042268</v>
      </c>
      <c r="S63" s="27">
        <f t="shared" si="19"/>
        <v>314765113.93999994</v>
      </c>
      <c r="T63" s="29">
        <f>+R63-S63</f>
        <v>277154.06000006199</v>
      </c>
      <c r="U63" s="32">
        <f t="shared" si="5"/>
        <v>0.99912026388789188</v>
      </c>
    </row>
    <row r="64" spans="2:21" ht="28.5">
      <c r="B64" s="33"/>
      <c r="C64" s="25"/>
      <c r="D64" s="25"/>
      <c r="E64" s="39" t="s">
        <v>62</v>
      </c>
      <c r="F64" s="27">
        <f>+[1]january!F64+[1]february!F64+[1]march!F64+[1]april!F64+[1]may!F64+[1]june!F64+[1]july!F64+[1]august!F64+[1]september!F64+'[1]october '!F64+[1]november!F64+[1]december!F64</f>
        <v>482542603</v>
      </c>
      <c r="G64" s="27">
        <f>+[1]january!G64+[1]february!G64+[1]march!G64+[1]april!G64+[1]may!G64+[1]june!G64+[1]july!G64+[1]august!G64+[1]september!G64+'[1]october '!G64+[1]november!G64+[1]december!G64</f>
        <v>482828250.35999995</v>
      </c>
      <c r="H64" s="27">
        <f>+F64-G64</f>
        <v>-285647.3599999547</v>
      </c>
      <c r="I64" s="28"/>
      <c r="J64" s="27">
        <f>+[1]january!J64+[1]february!J64+[1]march!J64+[1]april!J64+[1]may!J64+[1]june!J64+[1]july!J64+[1]august!J64+[1]september!J64+'[1]october '!J64+[1]november!J64+[1]december!J64</f>
        <v>16677417.699999999</v>
      </c>
      <c r="K64" s="27">
        <f>+[1]january!K64+[1]february!K64+[1]march!K64+[1]april!K64+[1]may!K64+[1]june!K64+[1]july!K64+[1]august!K64+[1]september!K64+'[1]october '!K64+[1]november!K64+[1]december!K64</f>
        <v>16380417.699999999</v>
      </c>
      <c r="L64" s="27">
        <f>+J64-K64</f>
        <v>297000</v>
      </c>
      <c r="M64" s="27"/>
      <c r="N64" s="27">
        <f>+[1]january!N64+[1]february!N64+[1]march!N64+[1]april!N64+[1]may!N64+[1]june!N64+[1]july!N64+[1]august!N64+[1]september!N64+'[1]october '!N64+[1]november!N64+[1]december!N64</f>
        <v>5159233</v>
      </c>
      <c r="O64" s="27">
        <f>+[1]january!O64+[1]february!O64+[1]march!O64+[1]april!O64+[1]may!O64+[1]june!O64+[1]july!O64+[1]august!O64+[1]september!O64+'[1]october '!O64+[1]november!O64+[1]december!O64</f>
        <v>5159228.5599999987</v>
      </c>
      <c r="P64" s="27">
        <f>+N64-O64</f>
        <v>4.4400000013411045</v>
      </c>
      <c r="Q64" s="28"/>
      <c r="R64" s="27">
        <f t="shared" si="19"/>
        <v>504379253.69999999</v>
      </c>
      <c r="S64" s="27">
        <f t="shared" si="19"/>
        <v>504367896.61999995</v>
      </c>
      <c r="T64" s="29">
        <f>+R64-S64</f>
        <v>11357.080000042915</v>
      </c>
      <c r="U64" s="32">
        <f t="shared" si="5"/>
        <v>0.99997748305483081</v>
      </c>
    </row>
    <row r="65" spans="2:21" ht="42.75">
      <c r="B65" s="33"/>
      <c r="C65" s="25"/>
      <c r="D65" s="25"/>
      <c r="E65" s="38" t="s">
        <v>63</v>
      </c>
      <c r="F65" s="27">
        <f>+[1]january!F65+[1]february!F65+[1]march!F65+[1]april!F65+[1]may!F65+[1]june!F65+[1]july!F65+[1]august!F65+[1]september!F65+'[1]october '!F65+[1]november!F65+[1]december!F65</f>
        <v>364452942</v>
      </c>
      <c r="G65" s="27">
        <f>+[1]january!G65+[1]february!G65+[1]march!G65+[1]april!G65+[1]may!G65+[1]june!G65+[1]july!G65+[1]august!G65+[1]september!G65+'[1]october '!G65+[1]november!G65+[1]december!G65</f>
        <v>343239634.69999993</v>
      </c>
      <c r="H65" s="27">
        <f>+F65-G65</f>
        <v>21213307.300000072</v>
      </c>
      <c r="I65" s="28"/>
      <c r="J65" s="27">
        <f>+[1]january!J65+[1]february!J65+[1]march!J65+[1]april!J65+[1]may!J65+[1]june!J65+[1]july!J65+[1]august!J65+[1]september!J65+'[1]october '!J65+[1]november!J65+[1]december!J65</f>
        <v>18060547.190000001</v>
      </c>
      <c r="K65" s="27">
        <f>+[1]january!K65+[1]february!K65+[1]march!K65+[1]april!K65+[1]may!K65+[1]june!K65+[1]july!K65+[1]august!K65+[1]september!K65+'[1]october '!K65+[1]november!K65+[1]december!K65</f>
        <v>7246453.4699999997</v>
      </c>
      <c r="L65" s="27">
        <f>+J65-K65</f>
        <v>10814093.720000003</v>
      </c>
      <c r="M65" s="27"/>
      <c r="N65" s="27">
        <f>+[1]january!N65+[1]february!N65+[1]march!N65+[1]april!N65+[1]may!N65+[1]june!N65+[1]july!N65+[1]august!N65+[1]september!N65+'[1]october '!N65+[1]november!N65+[1]december!N65</f>
        <v>819873</v>
      </c>
      <c r="O65" s="27">
        <f>+[1]january!O65+[1]february!O65+[1]march!O65+[1]april!O65+[1]may!O65+[1]june!O65+[1]july!O65+[1]august!O65+[1]september!O65+'[1]october '!O65+[1]november!O65+[1]december!O65</f>
        <v>787769.72</v>
      </c>
      <c r="P65" s="27">
        <f>+N65-O65</f>
        <v>32103.280000000028</v>
      </c>
      <c r="Q65" s="28"/>
      <c r="R65" s="27">
        <f t="shared" si="19"/>
        <v>383333362.19</v>
      </c>
      <c r="S65" s="27">
        <f t="shared" si="19"/>
        <v>351273857.88999999</v>
      </c>
      <c r="T65" s="29">
        <f>+R65-S65</f>
        <v>32059504.300000012</v>
      </c>
      <c r="U65" s="32">
        <f t="shared" si="5"/>
        <v>0.91636651681752224</v>
      </c>
    </row>
    <row r="66" spans="2:21" ht="14.25">
      <c r="B66" s="33"/>
      <c r="C66" s="25"/>
      <c r="D66" s="25"/>
      <c r="E66" s="38"/>
      <c r="F66" s="27">
        <f>+[1]january!F66+[1]february!F66+[1]march!F66+[1]april!F66+[1]may!F66+[1]june!F66+[1]july!F66+[1]august!F66+[1]september!F66+'[1]october '!F66+[1]november!F66+[1]december!F66</f>
        <v>0</v>
      </c>
      <c r="G66" s="27">
        <f>+[1]january!G66+[1]february!G66+[1]march!G66+[1]april!G66+[1]may!G66+[1]june!G66+[1]july!G66+[1]august!G66+[1]september!G66+'[1]october '!G66+[1]november!G66+[1]december!G66</f>
        <v>0</v>
      </c>
      <c r="H66" s="27"/>
      <c r="I66" s="28"/>
      <c r="J66" s="27">
        <f>+[1]january!J66+[1]february!J66+[1]march!J66+[1]april!J66+[1]may!J66+[1]june!J66+[1]july!J66+[1]august!J66+[1]september!J66+'[1]october '!J66+[1]november!J66+[1]december!J66</f>
        <v>0</v>
      </c>
      <c r="K66" s="27">
        <f>+[1]january!K66+[1]february!K66+[1]march!K66+[1]april!K66+[1]may!K66+[1]june!K66+[1]july!K66+[1]august!K66+[1]september!K66+'[1]october '!K66+[1]november!K66+[1]december!K66</f>
        <v>0</v>
      </c>
      <c r="L66" s="27"/>
      <c r="M66" s="27"/>
      <c r="N66" s="27">
        <f>+[1]january!N66+[1]february!N66+[1]march!N66+[1]april!N66+[1]may!N66+[1]june!N66+[1]july!N66+[1]august!N66+[1]september!N66+'[1]october '!N66+[1]november!N66+[1]december!N66</f>
        <v>0</v>
      </c>
      <c r="O66" s="27">
        <f>+[1]january!O66+[1]february!O66+[1]march!O66+[1]april!O66+[1]may!O66+[1]june!O66+[1]july!O66+[1]august!O66+[1]september!O66+'[1]october '!O66+[1]november!O66+[1]december!O66</f>
        <v>0</v>
      </c>
      <c r="P66" s="27"/>
      <c r="Q66" s="28"/>
      <c r="R66" s="27"/>
      <c r="S66" s="27"/>
      <c r="T66" s="29"/>
      <c r="U66" s="32"/>
    </row>
    <row r="67" spans="2:21" ht="15">
      <c r="B67" s="33"/>
      <c r="C67" s="37" t="s">
        <v>64</v>
      </c>
      <c r="D67" s="37"/>
      <c r="E67" s="25"/>
      <c r="F67" s="27">
        <f>+[1]january!F67+[1]february!F67+[1]march!F67+[1]april!F67+[1]may!F67+[1]june!F67+[1]july!F67+[1]august!F67+[1]september!F67+'[1]october '!F67+[1]november!F67+[1]december!F67</f>
        <v>0</v>
      </c>
      <c r="G67" s="27">
        <f>+[1]january!G67+[1]february!G67+[1]march!G67+[1]april!G67+[1]may!G67+[1]june!G67+[1]july!G67+[1]august!G67+[1]september!G67+'[1]october '!G67+[1]november!G67+[1]december!G67</f>
        <v>0</v>
      </c>
      <c r="H67" s="27"/>
      <c r="I67" s="28"/>
      <c r="J67" s="27">
        <f>+[1]january!J67+[1]february!J67+[1]march!J67+[1]april!J67+[1]may!J67+[1]june!J67+[1]july!J67+[1]august!J67+[1]september!J67+'[1]october '!J67+[1]november!J67+[1]december!J67</f>
        <v>0</v>
      </c>
      <c r="K67" s="27">
        <f>+[1]january!K67+[1]february!K67+[1]march!K67+[1]april!K67+[1]may!K67+[1]june!K67+[1]july!K67+[1]august!K67+[1]september!K67+'[1]october '!K67+[1]november!K67+[1]december!K67</f>
        <v>0</v>
      </c>
      <c r="L67" s="27"/>
      <c r="M67" s="27"/>
      <c r="N67" s="27">
        <f>+[1]january!N67+[1]february!N67+[1]march!N67+[1]april!N67+[1]may!N67+[1]june!N67+[1]july!N67+[1]august!N67+[1]september!N67+'[1]october '!N67+[1]november!N67+[1]december!N67</f>
        <v>0</v>
      </c>
      <c r="O67" s="27">
        <f>+[1]january!O67+[1]february!O67+[1]march!O67+[1]april!O67+[1]may!O67+[1]june!O67+[1]july!O67+[1]august!O67+[1]september!O67+'[1]october '!O67+[1]november!O67+[1]december!O67</f>
        <v>0</v>
      </c>
      <c r="P67" s="27"/>
      <c r="Q67" s="28"/>
      <c r="R67" s="27"/>
      <c r="S67" s="27"/>
      <c r="T67" s="29"/>
      <c r="U67" s="32"/>
    </row>
    <row r="68" spans="2:21" ht="15">
      <c r="B68" s="33"/>
      <c r="C68" s="37"/>
      <c r="D68" s="37"/>
      <c r="E68" s="25" t="s">
        <v>65</v>
      </c>
      <c r="F68" s="27">
        <f>+[1]january!F68+[1]february!F68+[1]march!F68+[1]april!F68+[1]may!F68+[1]june!F68+[1]july!F68+[1]august!F68+[1]september!F68+'[1]october '!F68+[1]november!F68+[1]december!F68</f>
        <v>479177196</v>
      </c>
      <c r="G68" s="27">
        <f>+[1]january!G68+[1]february!G68+[1]march!G68+[1]april!G68+[1]may!G68+[1]june!G68+[1]july!G68+[1]august!G68+[1]september!G68+'[1]october '!G68+[1]november!G68+[1]december!G68</f>
        <v>479131401.23000008</v>
      </c>
      <c r="H68" s="27">
        <f>+F68-G68</f>
        <v>45794.769999921322</v>
      </c>
      <c r="I68" s="28"/>
      <c r="J68" s="27">
        <f>+[1]january!J68+[1]february!J68+[1]march!J68+[1]april!J68+[1]may!J68+[1]june!J68+[1]july!J68+[1]august!J68+[1]september!J68+'[1]october '!J68+[1]november!J68+[1]december!J68</f>
        <v>147492631.28999999</v>
      </c>
      <c r="K68" s="27">
        <f>+[1]january!K68+[1]february!K68+[1]march!K68+[1]april!K68+[1]may!K68+[1]june!K68+[1]july!K68+[1]august!K68+[1]september!K68+'[1]october '!K68+[1]november!K68+[1]december!K68</f>
        <v>147425527.62</v>
      </c>
      <c r="L68" s="27">
        <f>+J68-K68</f>
        <v>67103.669999986887</v>
      </c>
      <c r="M68" s="27"/>
      <c r="N68" s="27">
        <f>+[1]january!N68+[1]february!N68+[1]march!N68+[1]april!N68+[1]may!N68+[1]june!N68+[1]july!N68+[1]august!N68+[1]september!N68+'[1]october '!N68+[1]november!N68+[1]december!N68</f>
        <v>385250</v>
      </c>
      <c r="O68" s="27">
        <f>+[1]january!O68+[1]february!O68+[1]march!O68+[1]april!O68+[1]may!O68+[1]june!O68+[1]july!O68+[1]august!O68+[1]september!O68+'[1]october '!O68+[1]november!O68+[1]december!O68</f>
        <v>385250</v>
      </c>
      <c r="P68" s="27">
        <f>+N68-O68</f>
        <v>0</v>
      </c>
      <c r="Q68" s="28"/>
      <c r="R68" s="27">
        <f t="shared" ref="R68:S72" si="20">+F68+J68+N68</f>
        <v>627055077.28999996</v>
      </c>
      <c r="S68" s="27">
        <f t="shared" si="20"/>
        <v>626942178.85000014</v>
      </c>
      <c r="T68" s="29">
        <f>+R68-S68</f>
        <v>112898.4399998188</v>
      </c>
      <c r="U68" s="32">
        <f t="shared" si="5"/>
        <v>0.99981995450784367</v>
      </c>
    </row>
    <row r="69" spans="2:21" ht="42.75">
      <c r="B69" s="33"/>
      <c r="C69" s="25"/>
      <c r="D69" s="25"/>
      <c r="E69" s="38" t="s">
        <v>66</v>
      </c>
      <c r="F69" s="27">
        <f>+[1]january!F69+[1]february!F69+[1]march!F69+[1]april!F69+[1]may!F69+[1]june!F69+[1]july!F69+[1]august!F69+[1]september!F69+'[1]october '!F69+[1]november!F69+[1]december!F69</f>
        <v>503266680</v>
      </c>
      <c r="G69" s="27">
        <f>+[1]january!G69+[1]february!G69+[1]march!G69+[1]april!G69+[1]may!G69+[1]june!G69+[1]july!G69+[1]august!G69+[1]september!G69+'[1]october '!G69+[1]november!G69+[1]december!G69</f>
        <v>501572282.52999997</v>
      </c>
      <c r="H69" s="27">
        <f>+F69-G69</f>
        <v>1694397.4700000286</v>
      </c>
      <c r="I69" s="28"/>
      <c r="J69" s="27">
        <f>+[1]january!J69+[1]february!J69+[1]march!J69+[1]april!J69+[1]may!J69+[1]june!J69+[1]july!J69+[1]august!J69+[1]september!J69+'[1]october '!J69+[1]november!J69+[1]december!J69</f>
        <v>10850407</v>
      </c>
      <c r="K69" s="27">
        <f>+[1]january!K69+[1]february!K69+[1]march!K69+[1]april!K69+[1]may!K69+[1]june!K69+[1]july!K69+[1]august!K69+[1]september!K69+'[1]october '!K69+[1]november!K69+[1]december!K69</f>
        <v>10850407</v>
      </c>
      <c r="L69" s="27">
        <f>+J69-K69</f>
        <v>0</v>
      </c>
      <c r="M69" s="27"/>
      <c r="N69" s="27">
        <f>+[1]january!N69+[1]february!N69+[1]march!N69+[1]april!N69+[1]may!N69+[1]june!N69+[1]july!N69+[1]august!N69+[1]september!N69+'[1]october '!N69+[1]november!N69+[1]december!N69</f>
        <v>5052822</v>
      </c>
      <c r="O69" s="27">
        <f>+[1]january!O69+[1]february!O69+[1]march!O69+[1]april!O69+[1]may!O69+[1]june!O69+[1]july!O69+[1]august!O69+[1]september!O69+'[1]october '!O69+[1]november!O69+[1]december!O69</f>
        <v>4308041.0999999996</v>
      </c>
      <c r="P69" s="27">
        <f>+N69-O69</f>
        <v>744780.90000000037</v>
      </c>
      <c r="Q69" s="28"/>
      <c r="R69" s="27">
        <f t="shared" si="20"/>
        <v>519169909</v>
      </c>
      <c r="S69" s="27">
        <f t="shared" si="20"/>
        <v>516730730.63</v>
      </c>
      <c r="T69" s="29">
        <f>+R69-S69</f>
        <v>2439178.3700000048</v>
      </c>
      <c r="U69" s="32">
        <f t="shared" si="5"/>
        <v>0.99530177244921947</v>
      </c>
    </row>
    <row r="70" spans="2:21" ht="42.75">
      <c r="B70" s="33"/>
      <c r="C70" s="25"/>
      <c r="D70" s="25"/>
      <c r="E70" s="38" t="s">
        <v>67</v>
      </c>
      <c r="F70" s="27">
        <f>+[1]january!F70+[1]february!F70+[1]march!F70+[1]april!F70+[1]may!F70+[1]june!F70+[1]july!F70+[1]august!F70+[1]september!F70+'[1]october '!F70+[1]november!F70+[1]december!F70</f>
        <v>280756036</v>
      </c>
      <c r="G70" s="27">
        <f>+[1]january!G70+[1]february!G70+[1]march!G70+[1]april!G70+[1]may!G70+[1]june!G70+[1]july!G70+[1]august!G70+[1]september!G70+'[1]october '!G70+[1]november!G70+[1]december!G70</f>
        <v>252926890.53999999</v>
      </c>
      <c r="H70" s="27">
        <f>+F70-G70</f>
        <v>27829145.460000008</v>
      </c>
      <c r="I70" s="28"/>
      <c r="J70" s="27">
        <f>+[1]january!J70+[1]february!J70+[1]march!J70+[1]april!J70+[1]may!J70+[1]june!J70+[1]july!J70+[1]august!J70+[1]september!J70+'[1]october '!J70+[1]november!J70+[1]december!J70</f>
        <v>7848974</v>
      </c>
      <c r="K70" s="27">
        <f>+[1]january!K70+[1]february!K70+[1]march!K70+[1]april!K70+[1]may!K70+[1]june!K70+[1]july!K70+[1]august!K70+[1]september!K70+'[1]october '!K70+[1]november!K70+[1]december!K70</f>
        <v>7438452.5</v>
      </c>
      <c r="L70" s="27">
        <f>+J70-K70</f>
        <v>410521.5</v>
      </c>
      <c r="M70" s="27"/>
      <c r="N70" s="27">
        <f>+[1]january!N70+[1]february!N70+[1]march!N70+[1]april!N70+[1]may!N70+[1]june!N70+[1]july!N70+[1]august!N70+[1]september!N70+'[1]october '!N70+[1]november!N70+[1]december!N70</f>
        <v>2297904</v>
      </c>
      <c r="O70" s="27">
        <f>+[1]january!O70+[1]february!O70+[1]march!O70+[1]april!O70+[1]may!O70+[1]june!O70+[1]july!O70+[1]august!O70+[1]september!O70+'[1]october '!O70+[1]november!O70+[1]december!O70</f>
        <v>2559990.21</v>
      </c>
      <c r="P70" s="27">
        <f>+N70-O70</f>
        <v>-262086.20999999996</v>
      </c>
      <c r="Q70" s="28"/>
      <c r="R70" s="27">
        <f t="shared" si="20"/>
        <v>290902914</v>
      </c>
      <c r="S70" s="27">
        <f t="shared" si="20"/>
        <v>262925333.25</v>
      </c>
      <c r="T70" s="29">
        <f>+R70-S70</f>
        <v>27977580.75</v>
      </c>
      <c r="U70" s="32">
        <f t="shared" si="5"/>
        <v>0.90382502407658938</v>
      </c>
    </row>
    <row r="71" spans="2:21" ht="28.5">
      <c r="B71" s="33"/>
      <c r="C71" s="25"/>
      <c r="D71" s="25"/>
      <c r="E71" s="39" t="s">
        <v>68</v>
      </c>
      <c r="F71" s="27">
        <f>+[1]january!F71+[1]february!F71+[1]march!F71+[1]april!F71+[1]may!F71+[1]june!F71+[1]july!F71+[1]august!F71+[1]september!F71+'[1]october '!F71+[1]november!F71+[1]december!F71</f>
        <v>177872838</v>
      </c>
      <c r="G71" s="27">
        <f>+[1]january!G71+[1]february!G71+[1]march!G71+[1]april!G71+[1]may!G71+[1]june!G71+[1]july!G71+[1]august!G71+[1]september!G71+'[1]october '!G71+[1]november!G71+[1]december!G71</f>
        <v>159220948.75</v>
      </c>
      <c r="H71" s="27">
        <f>+F71-G71</f>
        <v>18651889.25</v>
      </c>
      <c r="I71" s="28"/>
      <c r="J71" s="27">
        <f>+[1]january!J71+[1]february!J71+[1]march!J71+[1]april!J71+[1]may!J71+[1]june!J71+[1]july!J71+[1]august!J71+[1]september!J71+'[1]october '!J71+[1]november!J71+[1]december!J71</f>
        <v>4642949</v>
      </c>
      <c r="K71" s="27">
        <f>+[1]january!K71+[1]february!K71+[1]march!K71+[1]april!K71+[1]may!K71+[1]june!K71+[1]july!K71+[1]august!K71+[1]september!K71+'[1]october '!K71+[1]november!K71+[1]december!K71</f>
        <v>4642949</v>
      </c>
      <c r="L71" s="27">
        <f>+J71-K71</f>
        <v>0</v>
      </c>
      <c r="M71" s="27"/>
      <c r="N71" s="27">
        <f>+[1]january!N71+[1]february!N71+[1]march!N71+[1]april!N71+[1]may!N71+[1]june!N71+[1]july!N71+[1]august!N71+[1]september!N71+'[1]october '!N71+[1]november!N71+[1]december!N71</f>
        <v>0</v>
      </c>
      <c r="O71" s="27">
        <f>+[1]january!O71+[1]february!O71+[1]march!O71+[1]april!O71+[1]may!O71+[1]june!O71+[1]july!O71+[1]august!O71+[1]september!O71+'[1]october '!O71+[1]november!O71+[1]december!O71</f>
        <v>0</v>
      </c>
      <c r="P71" s="27">
        <f>+N71-O71</f>
        <v>0</v>
      </c>
      <c r="Q71" s="28"/>
      <c r="R71" s="27">
        <f t="shared" si="20"/>
        <v>182515787</v>
      </c>
      <c r="S71" s="27">
        <f t="shared" si="20"/>
        <v>163863897.75</v>
      </c>
      <c r="T71" s="29">
        <f>+R71-S71</f>
        <v>18651889.25</v>
      </c>
      <c r="U71" s="32">
        <f t="shared" si="5"/>
        <v>0.89780670726308187</v>
      </c>
    </row>
    <row r="72" spans="2:21" ht="14.25">
      <c r="B72" s="33"/>
      <c r="C72" s="25"/>
      <c r="D72" s="25"/>
      <c r="E72" s="54" t="s">
        <v>69</v>
      </c>
      <c r="F72" s="27">
        <f>+[1]january!F72+[1]february!F72+[1]march!F72+[1]april!F72+[1]may!F72+[1]june!F72+[1]july!F72+[1]august!F72+[1]september!F72+'[1]october '!F72+[1]november!F72+[1]december!F72</f>
        <v>53254505.519999996</v>
      </c>
      <c r="G72" s="27">
        <f>+[1]january!G72+[1]february!G72+[1]march!G72+[1]april!G72+[1]may!G72+[1]june!G72+[1]july!G72+[1]august!G72+[1]september!G72+'[1]october '!G72+[1]november!G72+[1]december!G72</f>
        <v>50433461.920000002</v>
      </c>
      <c r="H72" s="27">
        <f>+F72-G72</f>
        <v>2821043.599999994</v>
      </c>
      <c r="I72" s="28"/>
      <c r="J72" s="27">
        <f>+[1]january!J72+[1]february!J72+[1]march!J72+[1]april!J72+[1]may!J72+[1]june!J72+[1]july!J72+[1]august!J72+[1]september!J72+'[1]october '!J72+[1]november!J72+[1]december!J72</f>
        <v>2308325</v>
      </c>
      <c r="K72" s="27">
        <f>+[1]january!K72+[1]february!K72+[1]march!K72+[1]april!K72+[1]may!K72+[1]june!K72+[1]july!K72+[1]august!K72+[1]september!K72+'[1]october '!K72+[1]november!K72+[1]december!K72</f>
        <v>2308325</v>
      </c>
      <c r="L72" s="27">
        <f>+J72-K72</f>
        <v>0</v>
      </c>
      <c r="M72" s="27"/>
      <c r="N72" s="27">
        <f>+[1]january!N72+[1]february!N72+[1]march!N72+[1]april!N72+[1]may!N72+[1]june!N72+[1]july!N72+[1]august!N72+[1]september!N72+'[1]october '!N72+[1]november!N72+[1]december!N72</f>
        <v>26739999.48</v>
      </c>
      <c r="O72" s="27">
        <f>+[1]january!O72+[1]february!O72+[1]march!O72+[1]april!O72+[1]may!O72+[1]june!O72+[1]july!O72+[1]august!O72+[1]september!O72+'[1]october '!O72+[1]november!O72+[1]december!O72</f>
        <v>26739998.690000001</v>
      </c>
      <c r="P72" s="27">
        <f>+N72-O72</f>
        <v>0.78999999910593033</v>
      </c>
      <c r="Q72" s="28"/>
      <c r="R72" s="27">
        <f t="shared" si="20"/>
        <v>82302830</v>
      </c>
      <c r="S72" s="27">
        <f t="shared" si="20"/>
        <v>79481785.609999999</v>
      </c>
      <c r="T72" s="29">
        <f>+R72-S72</f>
        <v>2821044.3900000006</v>
      </c>
      <c r="U72" s="32">
        <f t="shared" si="5"/>
        <v>0.96572360403645896</v>
      </c>
    </row>
    <row r="73" spans="2:21" ht="14.25">
      <c r="B73" s="33"/>
      <c r="C73" s="25"/>
      <c r="D73" s="25"/>
      <c r="E73" s="54"/>
      <c r="F73" s="27">
        <f>+[1]january!F73+[1]february!F73+[1]march!F73+[1]april!F73+[1]may!F73+[1]june!F73+[1]july!F73+[1]august!F73+[1]september!F73+'[1]october '!F73+[1]november!F73+[1]december!F73</f>
        <v>0</v>
      </c>
      <c r="G73" s="27">
        <f>+[1]january!G73+[1]february!G73+[1]march!G73+[1]april!G73+[1]may!G73+[1]june!G73+[1]july!G73+[1]august!G73+[1]september!G73+'[1]october '!G73+[1]november!G73+[1]december!G73</f>
        <v>0</v>
      </c>
      <c r="H73" s="27"/>
      <c r="I73" s="28"/>
      <c r="J73" s="27">
        <f>+[1]january!J73+[1]february!J73+[1]march!J73+[1]april!J73+[1]may!J73+[1]june!J73+[1]july!J73+[1]august!J73+[1]september!J73+'[1]october '!J73+[1]november!J73+[1]december!J73</f>
        <v>0</v>
      </c>
      <c r="K73" s="27">
        <f>+[1]january!K73+[1]february!K73+[1]march!K73+[1]april!K73+[1]may!K73+[1]june!K73+[1]july!K73+[1]august!K73+[1]september!K73+'[1]october '!K73+[1]november!K73+[1]december!K73</f>
        <v>0</v>
      </c>
      <c r="L73" s="27"/>
      <c r="M73" s="27"/>
      <c r="N73" s="27">
        <f>+[1]january!N73+[1]february!N73+[1]march!N73+[1]april!N73+[1]may!N73+[1]june!N73+[1]july!N73+[1]august!N73+[1]september!N73+'[1]october '!N73+[1]november!N73+[1]december!N73</f>
        <v>0</v>
      </c>
      <c r="O73" s="27">
        <f>+[1]january!O73+[1]february!O73+[1]march!O73+[1]april!O73+[1]may!O73+[1]june!O73+[1]july!O73+[1]august!O73+[1]september!O73+'[1]october '!O73+[1]november!O73+[1]december!O73</f>
        <v>0</v>
      </c>
      <c r="P73" s="27"/>
      <c r="Q73" s="28"/>
      <c r="R73" s="27"/>
      <c r="S73" s="27"/>
      <c r="T73" s="29"/>
      <c r="U73" s="32"/>
    </row>
    <row r="74" spans="2:21" ht="15">
      <c r="B74" s="33"/>
      <c r="C74" s="37" t="s">
        <v>70</v>
      </c>
      <c r="D74" s="37"/>
      <c r="E74" s="25"/>
      <c r="F74" s="27">
        <f>+[1]january!F74+[1]february!F74+[1]march!F74+[1]april!F74+[1]may!F74+[1]june!F74+[1]july!F74+[1]august!F74+[1]september!F74+'[1]october '!F74+[1]november!F74+[1]december!F74</f>
        <v>0</v>
      </c>
      <c r="G74" s="27">
        <f>+[1]january!G74+[1]february!G74+[1]march!G74+[1]april!G74+[1]may!G74+[1]june!G74+[1]july!G74+[1]august!G74+[1]september!G74+'[1]october '!G74+[1]november!G74+[1]december!G74</f>
        <v>0</v>
      </c>
      <c r="H74" s="27"/>
      <c r="I74" s="28"/>
      <c r="J74" s="27">
        <f>+[1]january!J74+[1]february!J74+[1]march!J74+[1]april!J74+[1]may!J74+[1]june!J74+[1]july!J74+[1]august!J74+[1]september!J74+'[1]october '!J74+[1]november!J74+[1]december!J74</f>
        <v>0</v>
      </c>
      <c r="K74" s="27">
        <f>+[1]january!K74+[1]february!K74+[1]march!K74+[1]april!K74+[1]may!K74+[1]june!K74+[1]july!K74+[1]august!K74+[1]september!K74+'[1]october '!K74+[1]november!K74+[1]december!K74</f>
        <v>0</v>
      </c>
      <c r="L74" s="27"/>
      <c r="M74" s="27"/>
      <c r="N74" s="27">
        <f>+[1]january!N74+[1]february!N74+[1]march!N74+[1]april!N74+[1]may!N74+[1]june!N74+[1]july!N74+[1]august!N74+[1]september!N74+'[1]october '!N74+[1]november!N74+[1]december!N74</f>
        <v>0</v>
      </c>
      <c r="O74" s="27">
        <f>+[1]january!O74+[1]february!O74+[1]march!O74+[1]april!O74+[1]may!O74+[1]june!O74+[1]july!O74+[1]august!O74+[1]september!O74+'[1]october '!O74+[1]november!O74+[1]december!O74</f>
        <v>0</v>
      </c>
      <c r="P74" s="27"/>
      <c r="Q74" s="28"/>
      <c r="R74" s="27"/>
      <c r="S74" s="27"/>
      <c r="T74" s="29"/>
      <c r="U74" s="32"/>
    </row>
    <row r="75" spans="2:21" ht="15">
      <c r="B75" s="33"/>
      <c r="C75" s="37"/>
      <c r="D75" s="37"/>
      <c r="E75" s="25" t="s">
        <v>71</v>
      </c>
      <c r="F75" s="27">
        <f>+[1]january!F75+[1]february!F75+[1]march!F75+[1]april!F75+[1]may!F75+[1]june!F75+[1]july!F75+[1]august!F75+[1]september!F75+'[1]october '!F75+[1]november!F75+[1]december!F75</f>
        <v>2655519000</v>
      </c>
      <c r="G75" s="27">
        <f>+[1]january!G75+[1]february!G75+[1]march!G75+[1]april!G75+[1]may!G75+[1]june!G75+[1]july!G75+[1]august!G75+[1]september!G75+'[1]october '!G75+[1]november!G75+[1]december!G75</f>
        <v>641021717.26999998</v>
      </c>
      <c r="H75" s="27">
        <f t="shared" ref="H75:H80" si="21">+F75-G75</f>
        <v>2014497282.73</v>
      </c>
      <c r="I75" s="28"/>
      <c r="J75" s="27">
        <f>+[1]january!J75+[1]february!J75+[1]march!J75+[1]april!J75+[1]may!J75+[1]june!J75+[1]july!J75+[1]august!J75+[1]september!J75+'[1]october '!J75+[1]november!J75+[1]december!J75</f>
        <v>108390570.44999999</v>
      </c>
      <c r="K75" s="27">
        <f>+[1]january!K75+[1]february!K75+[1]march!K75+[1]april!K75+[1]may!K75+[1]june!K75+[1]july!K75+[1]august!K75+[1]september!K75+'[1]october '!K75+[1]november!K75+[1]december!K75</f>
        <v>108390570.44999999</v>
      </c>
      <c r="L75" s="27">
        <f t="shared" ref="L75:L80" si="22">+J75-K75</f>
        <v>0</v>
      </c>
      <c r="M75" s="27"/>
      <c r="N75" s="27">
        <f>+[1]january!N75+[1]february!N75+[1]march!N75+[1]april!N75+[1]may!N75+[1]june!N75+[1]july!N75+[1]august!N75+[1]september!N75+'[1]october '!N75+[1]november!N75+[1]december!N75</f>
        <v>1616710</v>
      </c>
      <c r="O75" s="27">
        <f>+[1]january!O75+[1]february!O75+[1]march!O75+[1]april!O75+[1]may!O75+[1]june!O75+[1]july!O75+[1]august!O75+[1]september!O75+'[1]october '!O75+[1]november!O75+[1]december!O75</f>
        <v>1616709.88</v>
      </c>
      <c r="P75" s="27">
        <f t="shared" ref="P75:P80" si="23">+N75-O75</f>
        <v>0.12000000011175871</v>
      </c>
      <c r="Q75" s="28"/>
      <c r="R75" s="27">
        <f t="shared" ref="R75:S80" si="24">+F75+J75+N75</f>
        <v>2765526280.4499998</v>
      </c>
      <c r="S75" s="27">
        <f t="shared" si="24"/>
        <v>751028997.60000002</v>
      </c>
      <c r="T75" s="29">
        <f t="shared" ref="T75:T80" si="25">+R75-S75</f>
        <v>2014497282.8499999</v>
      </c>
      <c r="U75" s="32">
        <f t="shared" ref="U75:U137" si="26">+S75/R75</f>
        <v>0.27156820128926579</v>
      </c>
    </row>
    <row r="76" spans="2:21" ht="42.75">
      <c r="B76" s="33"/>
      <c r="C76" s="25"/>
      <c r="D76" s="25"/>
      <c r="E76" s="38" t="s">
        <v>72</v>
      </c>
      <c r="F76" s="27">
        <f>+[1]january!F76+[1]february!F76+[1]march!F76+[1]april!F76+[1]may!F76+[1]june!F76+[1]july!F76+[1]august!F76+[1]september!F76+'[1]october '!F76+[1]november!F76+[1]december!F76</f>
        <v>441907797</v>
      </c>
      <c r="G76" s="27">
        <f>+[1]january!G76+[1]february!G76+[1]march!G76+[1]april!G76+[1]may!G76+[1]june!G76+[1]july!G76+[1]august!G76+[1]september!G76+'[1]october '!G76+[1]november!G76+[1]december!G76</f>
        <v>401725468.91000003</v>
      </c>
      <c r="H76" s="27">
        <f t="shared" si="21"/>
        <v>40182328.089999974</v>
      </c>
      <c r="I76" s="28"/>
      <c r="J76" s="27">
        <f>+[1]january!J76+[1]february!J76+[1]march!J76+[1]april!J76+[1]may!J76+[1]june!J76+[1]july!J76+[1]august!J76+[1]september!J76+'[1]october '!J76+[1]november!J76+[1]december!J76</f>
        <v>19040303</v>
      </c>
      <c r="K76" s="27">
        <f>+[1]january!K76+[1]february!K76+[1]march!K76+[1]april!K76+[1]may!K76+[1]june!K76+[1]july!K76+[1]august!K76+[1]september!K76+'[1]october '!K76+[1]november!K76+[1]december!K76</f>
        <v>13063392.91</v>
      </c>
      <c r="L76" s="27">
        <f t="shared" si="22"/>
        <v>5976910.0899999999</v>
      </c>
      <c r="M76" s="27"/>
      <c r="N76" s="27">
        <f>+[1]january!N76+[1]february!N76+[1]march!N76+[1]april!N76+[1]may!N76+[1]june!N76+[1]july!N76+[1]august!N76+[1]september!N76+'[1]october '!N76+[1]november!N76+[1]december!N76</f>
        <v>0</v>
      </c>
      <c r="O76" s="27">
        <f>+[1]january!O76+[1]february!O76+[1]march!O76+[1]april!O76+[1]may!O76+[1]june!O76+[1]july!O76+[1]august!O76+[1]september!O76+'[1]october '!O76+[1]november!O76+[1]december!O76</f>
        <v>0</v>
      </c>
      <c r="P76" s="27">
        <f t="shared" si="23"/>
        <v>0</v>
      </c>
      <c r="Q76" s="28"/>
      <c r="R76" s="27">
        <f t="shared" si="24"/>
        <v>460948100</v>
      </c>
      <c r="S76" s="27">
        <f t="shared" si="24"/>
        <v>414788861.82000005</v>
      </c>
      <c r="T76" s="29">
        <f t="shared" si="25"/>
        <v>46159238.179999948</v>
      </c>
      <c r="U76" s="32">
        <f t="shared" si="26"/>
        <v>0.89986022682380085</v>
      </c>
    </row>
    <row r="77" spans="2:21" ht="28.5">
      <c r="B77" s="33"/>
      <c r="C77" s="25"/>
      <c r="D77" s="25"/>
      <c r="E77" s="38" t="s">
        <v>73</v>
      </c>
      <c r="F77" s="27">
        <f>+[1]january!F77+[1]february!F77+[1]march!F77+[1]april!F77+[1]may!F77+[1]june!F77+[1]july!F77+[1]august!F77+[1]september!F77+'[1]october '!F77+[1]november!F77+[1]december!F77</f>
        <v>50410606</v>
      </c>
      <c r="G77" s="27">
        <f>+[1]january!G77+[1]february!G77+[1]march!G77+[1]april!G77+[1]may!G77+[1]june!G77+[1]july!G77+[1]august!G77+[1]september!G77+'[1]october '!G77+[1]november!G77+[1]december!G77</f>
        <v>36464727.189999998</v>
      </c>
      <c r="H77" s="27">
        <f t="shared" si="21"/>
        <v>13945878.810000002</v>
      </c>
      <c r="I77" s="28"/>
      <c r="J77" s="27">
        <f>+[1]january!J77+[1]february!J77+[1]march!J77+[1]april!J77+[1]may!J77+[1]june!J77+[1]july!J77+[1]august!J77+[1]september!J77+'[1]october '!J77+[1]november!J77+[1]december!J77</f>
        <v>878718</v>
      </c>
      <c r="K77" s="27">
        <f>+[1]january!K77+[1]february!K77+[1]march!K77+[1]april!K77+[1]may!K77+[1]june!K77+[1]july!K77+[1]august!K77+[1]september!K77+'[1]october '!K77+[1]november!K77+[1]december!K77</f>
        <v>701541.63</v>
      </c>
      <c r="L77" s="27">
        <f t="shared" si="22"/>
        <v>177176.37</v>
      </c>
      <c r="M77" s="27"/>
      <c r="N77" s="27">
        <f>+[1]january!N77+[1]february!N77+[1]march!N77+[1]april!N77+[1]may!N77+[1]june!N77+[1]july!N77+[1]august!N77+[1]september!N77+'[1]october '!N77+[1]november!N77+[1]december!N77</f>
        <v>7634625</v>
      </c>
      <c r="O77" s="27">
        <f>+[1]january!O77+[1]february!O77+[1]march!O77+[1]april!O77+[1]may!O77+[1]june!O77+[1]july!O77+[1]august!O77+[1]september!O77+'[1]october '!O77+[1]november!O77+[1]december!O77</f>
        <v>8260563.6200000001</v>
      </c>
      <c r="P77" s="27">
        <f t="shared" si="23"/>
        <v>-625938.62000000011</v>
      </c>
      <c r="Q77" s="28"/>
      <c r="R77" s="27">
        <f t="shared" si="24"/>
        <v>58923949</v>
      </c>
      <c r="S77" s="27">
        <f t="shared" si="24"/>
        <v>45426832.439999998</v>
      </c>
      <c r="T77" s="29">
        <f t="shared" si="25"/>
        <v>13497116.560000002</v>
      </c>
      <c r="U77" s="32">
        <f t="shared" si="26"/>
        <v>0.77094005427232992</v>
      </c>
    </row>
    <row r="78" spans="2:21" ht="42.75">
      <c r="B78" s="33"/>
      <c r="C78" s="25"/>
      <c r="D78" s="25"/>
      <c r="E78" s="38" t="s">
        <v>74</v>
      </c>
      <c r="F78" s="27">
        <f>+[1]january!F78+[1]february!F78+[1]march!F78+[1]april!F78+[1]may!F78+[1]june!F78+[1]july!F78+[1]august!F78+[1]september!F78+'[1]october '!F78+[1]november!F78+[1]december!F78</f>
        <v>423736942</v>
      </c>
      <c r="G78" s="27">
        <f>+[1]january!G78+[1]february!G78+[1]march!G78+[1]april!G78+[1]may!G78+[1]june!G78+[1]july!G78+[1]august!G78+[1]september!G78+'[1]october '!G78+[1]november!G78+[1]december!G78</f>
        <v>347105855.39999998</v>
      </c>
      <c r="H78" s="27">
        <f t="shared" si="21"/>
        <v>76631086.600000024</v>
      </c>
      <c r="I78" s="28"/>
      <c r="J78" s="27">
        <f>+[1]january!J78+[1]february!J78+[1]march!J78+[1]april!J78+[1]may!J78+[1]june!J78+[1]july!J78+[1]august!J78+[1]september!J78+'[1]october '!J78+[1]november!J78+[1]december!J78</f>
        <v>0</v>
      </c>
      <c r="K78" s="27">
        <f>+[1]january!K78+[1]february!K78+[1]march!K78+[1]april!K78+[1]may!K78+[1]june!K78+[1]july!K78+[1]august!K78+[1]september!K78+'[1]october '!K78+[1]november!K78+[1]december!K78</f>
        <v>0</v>
      </c>
      <c r="L78" s="27">
        <f t="shared" si="22"/>
        <v>0</v>
      </c>
      <c r="M78" s="27"/>
      <c r="N78" s="27">
        <f>+[1]january!N78+[1]february!N78+[1]march!N78+[1]april!N78+[1]may!N78+[1]june!N78+[1]july!N78+[1]august!N78+[1]september!N78+'[1]october '!N78+[1]november!N78+[1]december!N78</f>
        <v>0</v>
      </c>
      <c r="O78" s="27">
        <f>+[1]january!O78+[1]february!O78+[1]march!O78+[1]april!O78+[1]may!O78+[1]june!O78+[1]july!O78+[1]august!O78+[1]september!O78+'[1]october '!O78+[1]november!O78+[1]december!O78</f>
        <v>0</v>
      </c>
      <c r="P78" s="27">
        <f t="shared" si="23"/>
        <v>0</v>
      </c>
      <c r="Q78" s="28"/>
      <c r="R78" s="27">
        <f t="shared" si="24"/>
        <v>423736942</v>
      </c>
      <c r="S78" s="27">
        <f t="shared" si="24"/>
        <v>347105855.39999998</v>
      </c>
      <c r="T78" s="29">
        <f t="shared" si="25"/>
        <v>76631086.600000024</v>
      </c>
      <c r="U78" s="32">
        <f t="shared" si="26"/>
        <v>0.81915410481250883</v>
      </c>
    </row>
    <row r="79" spans="2:21" ht="14.25">
      <c r="B79" s="33"/>
      <c r="C79" s="25"/>
      <c r="D79" s="25"/>
      <c r="E79" s="44" t="s">
        <v>75</v>
      </c>
      <c r="F79" s="27">
        <f>+[1]january!F79+[1]february!F79+[1]march!F79+[1]april!F79+[1]may!F79+[1]june!F79+[1]july!F79+[1]august!F79+[1]september!F79+'[1]october '!F79+[1]november!F79+[1]december!F79</f>
        <v>120605978</v>
      </c>
      <c r="G79" s="27">
        <f>+[1]january!G79+[1]february!G79+[1]march!G79+[1]april!G79+[1]may!G79+[1]june!G79+[1]july!G79+[1]august!G79+[1]september!G79+'[1]october '!G79+[1]november!G79+[1]december!G79</f>
        <v>96542198.010000005</v>
      </c>
      <c r="H79" s="27">
        <f t="shared" si="21"/>
        <v>24063779.989999995</v>
      </c>
      <c r="I79" s="28"/>
      <c r="J79" s="27">
        <f>+[1]january!J79+[1]february!J79+[1]march!J79+[1]april!J79+[1]may!J79+[1]june!J79+[1]july!J79+[1]august!J79+[1]september!J79+'[1]october '!J79+[1]november!J79+[1]december!J79</f>
        <v>2130587</v>
      </c>
      <c r="K79" s="27">
        <f>+[1]january!K79+[1]february!K79+[1]march!K79+[1]april!K79+[1]may!K79+[1]june!K79+[1]july!K79+[1]august!K79+[1]september!K79+'[1]october '!K79+[1]november!K79+[1]december!K79</f>
        <v>2014612</v>
      </c>
      <c r="L79" s="27">
        <f t="shared" si="22"/>
        <v>115975</v>
      </c>
      <c r="M79" s="27"/>
      <c r="N79" s="27">
        <f>+[1]january!N79+[1]february!N79+[1]march!N79+[1]april!N79+[1]may!N79+[1]june!N79+[1]july!N79+[1]august!N79+[1]september!N79+'[1]october '!N79+[1]november!N79+[1]december!N79</f>
        <v>4092466</v>
      </c>
      <c r="O79" s="27">
        <f>+[1]january!O79+[1]february!O79+[1]march!O79+[1]april!O79+[1]may!O79+[1]june!O79+[1]july!O79+[1]august!O79+[1]september!O79+'[1]october '!O79+[1]november!O79+[1]december!O79</f>
        <v>4072595.8</v>
      </c>
      <c r="P79" s="27">
        <f t="shared" si="23"/>
        <v>19870.200000000186</v>
      </c>
      <c r="Q79" s="28"/>
      <c r="R79" s="27">
        <f t="shared" si="24"/>
        <v>126829031</v>
      </c>
      <c r="S79" s="27">
        <f t="shared" si="24"/>
        <v>102629405.81</v>
      </c>
      <c r="T79" s="29">
        <f t="shared" si="25"/>
        <v>24199625.189999998</v>
      </c>
      <c r="U79" s="32">
        <f t="shared" si="26"/>
        <v>0.80919490593600774</v>
      </c>
    </row>
    <row r="80" spans="2:21" ht="28.5">
      <c r="B80" s="33"/>
      <c r="C80" s="25"/>
      <c r="D80" s="25"/>
      <c r="E80" s="39" t="s">
        <v>76</v>
      </c>
      <c r="F80" s="27">
        <f>+[1]january!F80+[1]february!F80+[1]march!F80+[1]april!F80+[1]may!F80+[1]june!F80+[1]july!F80+[1]august!F80+[1]september!F80+'[1]october '!F80+[1]november!F80+[1]december!F80</f>
        <v>207032000</v>
      </c>
      <c r="G80" s="27">
        <f>+[1]january!G80+[1]february!G80+[1]march!G80+[1]april!G80+[1]may!G80+[1]june!G80+[1]july!G80+[1]august!G80+[1]september!G80+'[1]october '!G80+[1]november!G80+[1]december!G80</f>
        <v>175438378.83999997</v>
      </c>
      <c r="H80" s="27">
        <f t="shared" si="21"/>
        <v>31593621.160000026</v>
      </c>
      <c r="I80" s="28"/>
      <c r="J80" s="27">
        <f>+[1]january!J80+[1]february!J80+[1]march!J80+[1]april!J80+[1]may!J80+[1]june!J80+[1]july!J80+[1]august!J80+[1]september!J80+'[1]october '!J80+[1]november!J80+[1]december!J80</f>
        <v>6808067</v>
      </c>
      <c r="K80" s="27">
        <f>+[1]january!K80+[1]february!K80+[1]march!K80+[1]april!K80+[1]may!K80+[1]june!K80+[1]july!K80+[1]august!K80+[1]september!K80+'[1]october '!K80+[1]november!K80+[1]december!K80</f>
        <v>6808067</v>
      </c>
      <c r="L80" s="27">
        <f t="shared" si="22"/>
        <v>0</v>
      </c>
      <c r="M80" s="27"/>
      <c r="N80" s="27">
        <f>+[1]january!N80+[1]february!N80+[1]march!N80+[1]april!N80+[1]may!N80+[1]june!N80+[1]july!N80+[1]august!N80+[1]september!N80+'[1]october '!N80+[1]november!N80+[1]december!N80</f>
        <v>6136279</v>
      </c>
      <c r="O80" s="27">
        <f>+[1]january!O80+[1]february!O80+[1]march!O80+[1]april!O80+[1]may!O80+[1]june!O80+[1]july!O80+[1]august!O80+[1]september!O80+'[1]october '!O80+[1]november!O80+[1]december!O80</f>
        <v>6135630.79</v>
      </c>
      <c r="P80" s="27">
        <f t="shared" si="23"/>
        <v>648.20999999996275</v>
      </c>
      <c r="Q80" s="28"/>
      <c r="R80" s="27">
        <f t="shared" si="24"/>
        <v>219976346</v>
      </c>
      <c r="S80" s="27">
        <f t="shared" si="24"/>
        <v>188382076.62999997</v>
      </c>
      <c r="T80" s="29">
        <f t="shared" si="25"/>
        <v>31594269.370000035</v>
      </c>
      <c r="U80" s="32">
        <f t="shared" si="26"/>
        <v>0.85637424230148806</v>
      </c>
    </row>
    <row r="81" spans="2:21" ht="15">
      <c r="B81" s="33"/>
      <c r="C81" s="25"/>
      <c r="D81" s="25"/>
      <c r="E81" s="47" t="s">
        <v>51</v>
      </c>
      <c r="F81" s="48">
        <f t="shared" ref="F81:S81" si="27">SUM(F55:F80)</f>
        <v>8384638114.8500004</v>
      </c>
      <c r="G81" s="48">
        <f t="shared" si="27"/>
        <v>6054370599.0299997</v>
      </c>
      <c r="H81" s="48">
        <f t="shared" si="27"/>
        <v>2330267515.8199997</v>
      </c>
      <c r="I81" s="48">
        <f t="shared" si="27"/>
        <v>0</v>
      </c>
      <c r="J81" s="48">
        <f>SUM(J55:J80)</f>
        <v>576863461.12999988</v>
      </c>
      <c r="K81" s="48">
        <f>SUM(K55:K80)</f>
        <v>553655890.84000003</v>
      </c>
      <c r="L81" s="48">
        <f t="shared" si="27"/>
        <v>23207570.289999992</v>
      </c>
      <c r="M81" s="48">
        <f t="shared" si="27"/>
        <v>0</v>
      </c>
      <c r="N81" s="48">
        <f>SUM(N55:N80)</f>
        <v>111785427.29000001</v>
      </c>
      <c r="O81" s="48">
        <f>SUM(O55:O80)</f>
        <v>103644109.12</v>
      </c>
      <c r="P81" s="48">
        <f>SUM(P55:P80)</f>
        <v>8141318.1700000064</v>
      </c>
      <c r="Q81" s="48">
        <f t="shared" si="27"/>
        <v>0</v>
      </c>
      <c r="R81" s="48">
        <f t="shared" si="27"/>
        <v>9073287003.2700005</v>
      </c>
      <c r="S81" s="48">
        <f t="shared" si="27"/>
        <v>6711670598.9899998</v>
      </c>
      <c r="T81" s="50">
        <f>SUM(T55:T80)</f>
        <v>2361616404.2799993</v>
      </c>
      <c r="U81" s="32">
        <f t="shared" si="26"/>
        <v>0.73971765651975108</v>
      </c>
    </row>
    <row r="82" spans="2:21" ht="14.25">
      <c r="B82" s="33"/>
      <c r="C82" s="25"/>
      <c r="D82" s="25"/>
      <c r="E82" s="39"/>
      <c r="F82" s="27">
        <f>+[1]january!F82+[1]february!F82+[1]march!F82+[1]april!F82+[1]may!F82</f>
        <v>0</v>
      </c>
      <c r="G82" s="27">
        <f>+[1]january!G82+[1]february!G82+[1]march!G82+[1]april!G82+[1]may!G82</f>
        <v>0</v>
      </c>
      <c r="H82" s="27"/>
      <c r="I82" s="28"/>
      <c r="J82" s="27">
        <f>+[1]january!J82+[1]february!J82+[1]march!J82+[1]april!J82+[1]may!J82</f>
        <v>0</v>
      </c>
      <c r="K82" s="27">
        <f>+[1]january!K82+[1]february!K82+[1]march!K82+[1]april!K82+[1]may!K82</f>
        <v>0</v>
      </c>
      <c r="L82" s="27"/>
      <c r="M82" s="27"/>
      <c r="N82" s="27">
        <f>+[1]january!N82+[1]february!N82+[1]march!N82+[1]april!N82+[1]may!N82</f>
        <v>0</v>
      </c>
      <c r="O82" s="27">
        <f>+[1]january!O82+[1]february!O82+[1]march!O82+[1]april!O82+[1]may!O82</f>
        <v>0</v>
      </c>
      <c r="P82" s="27"/>
      <c r="Q82" s="28"/>
      <c r="R82" s="27"/>
      <c r="S82" s="27"/>
      <c r="T82" s="29"/>
      <c r="U82" s="32"/>
    </row>
    <row r="83" spans="2:21" ht="15">
      <c r="B83" s="33"/>
      <c r="C83" s="40" t="s">
        <v>77</v>
      </c>
      <c r="D83" s="25"/>
      <c r="E83" s="39"/>
      <c r="F83" s="27">
        <f>SUM(F85:F103)</f>
        <v>5501608972.3000002</v>
      </c>
      <c r="G83" s="27">
        <f>SUM(G85:G103)</f>
        <v>4688294600.9269991</v>
      </c>
      <c r="H83" s="27">
        <f t="shared" ref="H83:T83" si="28">SUM(H85:H103)</f>
        <v>813314371.37300014</v>
      </c>
      <c r="I83" s="27">
        <f t="shared" si="28"/>
        <v>0</v>
      </c>
      <c r="J83" s="27">
        <f>SUM(J85:J103)</f>
        <v>558445322.11000001</v>
      </c>
      <c r="K83" s="27">
        <f>SUM(K85:K103)</f>
        <v>540192212.79999995</v>
      </c>
      <c r="L83" s="27">
        <f>SUM(L85:L103)</f>
        <v>18253109.310000002</v>
      </c>
      <c r="M83" s="27">
        <f t="shared" si="28"/>
        <v>0</v>
      </c>
      <c r="N83" s="27">
        <f>SUM(N85:N103)</f>
        <v>28702071.640000001</v>
      </c>
      <c r="O83" s="27">
        <f>SUM(O85:O103)</f>
        <v>359406895.18999994</v>
      </c>
      <c r="P83" s="27">
        <f>SUM(P85:P103)</f>
        <v>-330704823.54999995</v>
      </c>
      <c r="Q83" s="27">
        <f t="shared" si="28"/>
        <v>0</v>
      </c>
      <c r="R83" s="27">
        <f t="shared" si="28"/>
        <v>6088756366.0500002</v>
      </c>
      <c r="S83" s="27">
        <f t="shared" si="28"/>
        <v>5587893708.9169989</v>
      </c>
      <c r="T83" s="29">
        <f t="shared" si="28"/>
        <v>500862657.13299984</v>
      </c>
      <c r="U83" s="32">
        <f>+S83/R83</f>
        <v>0.91773974404268543</v>
      </c>
    </row>
    <row r="84" spans="2:21" ht="15">
      <c r="B84" s="33"/>
      <c r="C84" s="37" t="s">
        <v>78</v>
      </c>
      <c r="D84" s="37"/>
      <c r="E84" s="25"/>
      <c r="F84" s="27"/>
      <c r="G84" s="27"/>
      <c r="H84" s="27">
        <f t="shared" ref="H84:H89" si="29">+F84-G84</f>
        <v>0</v>
      </c>
      <c r="I84" s="28"/>
      <c r="J84" s="27"/>
      <c r="K84" s="27"/>
      <c r="L84" s="27">
        <f t="shared" ref="L84:L89" si="30">+J84-K84</f>
        <v>0</v>
      </c>
      <c r="M84" s="27"/>
      <c r="N84" s="27"/>
      <c r="O84" s="27"/>
      <c r="P84" s="27">
        <f t="shared" ref="P84:P89" si="31">+N84-O84</f>
        <v>0</v>
      </c>
      <c r="Q84" s="28"/>
      <c r="R84" s="27"/>
      <c r="S84" s="27"/>
      <c r="T84" s="29"/>
      <c r="U84" s="32"/>
    </row>
    <row r="85" spans="2:21" ht="15">
      <c r="B85" s="33"/>
      <c r="C85" s="37"/>
      <c r="D85" s="37"/>
      <c r="E85" s="25" t="s">
        <v>79</v>
      </c>
      <c r="F85" s="27">
        <f>+[1]january!F85+[1]february!F85+[1]march!F85+[1]april!F85+[1]may!F85+[1]june!F85+[1]july!F85+[1]august!F85+[1]september!F85+'[1]october '!F85+[1]november!F85+[1]december!F85</f>
        <v>851290000</v>
      </c>
      <c r="G85" s="27">
        <f>+[1]january!G85+[1]february!G85+[1]march!G85+[1]april!G85+[1]may!G85+[1]june!G85+[1]july!G85+[1]august!G85+[1]september!G85+'[1]october '!G85+[1]november!G85+[1]december!G85</f>
        <v>517503548.24999994</v>
      </c>
      <c r="H85" s="27">
        <f t="shared" si="29"/>
        <v>333786451.75000006</v>
      </c>
      <c r="I85" s="28"/>
      <c r="J85" s="27">
        <f>+[1]january!J85+[1]february!J85+[1]march!J85+[1]april!J85+[1]may!J85+[1]june!J85+[1]july!J85+[1]august!J85+[1]september!J85+'[1]october '!J85+[1]november!J85+[1]december!J85</f>
        <v>55323539</v>
      </c>
      <c r="K85" s="27">
        <f>+[1]january!K85+[1]february!K85+[1]march!K85+[1]april!K85+[1]may!K85+[1]june!K85+[1]july!K85+[1]august!K85+[1]september!K85+'[1]october '!K85+[1]november!K85+[1]december!K85</f>
        <v>55323539</v>
      </c>
      <c r="L85" s="27">
        <f t="shared" si="30"/>
        <v>0</v>
      </c>
      <c r="M85" s="27"/>
      <c r="N85" s="27">
        <f>+[1]january!N85+[1]february!N85+[1]march!N85+[1]april!N85+[1]may!N85+[1]june!N85+[1]july!N85+[1]august!N85+[1]september!N85+'[1]october '!N85+[1]november!N85+[1]december!N85</f>
        <v>0</v>
      </c>
      <c r="O85" s="27">
        <f>+[1]january!O85+[1]february!O85+[1]march!O85+[1]april!O85+[1]may!O85+[1]june!O85+[1]july!O85+[1]august!O85+[1]september!O85+'[1]october '!O85+[1]november!O85+[1]december!O85</f>
        <v>333785700.28999996</v>
      </c>
      <c r="P85" s="27">
        <f t="shared" si="31"/>
        <v>-333785700.28999996</v>
      </c>
      <c r="Q85" s="28"/>
      <c r="R85" s="27">
        <f t="shared" ref="R85:S89" si="32">+F85+J85+N85</f>
        <v>906613539</v>
      </c>
      <c r="S85" s="27">
        <f t="shared" si="32"/>
        <v>906612787.53999996</v>
      </c>
      <c r="T85" s="29">
        <f>+R85-S85</f>
        <v>751.46000003814697</v>
      </c>
      <c r="U85" s="32">
        <f t="shared" si="26"/>
        <v>0.99999917113525472</v>
      </c>
    </row>
    <row r="86" spans="2:21" ht="28.5">
      <c r="B86" s="33"/>
      <c r="C86" s="25"/>
      <c r="D86" s="25"/>
      <c r="E86" s="39" t="s">
        <v>80</v>
      </c>
      <c r="F86" s="27">
        <f>+[1]january!F86+[1]february!F86+[1]march!F86+[1]april!F86+[1]may!F86+[1]june!F86+[1]july!F86+[1]august!F86+[1]september!F86+'[1]october '!F86+[1]november!F86+[1]december!F86</f>
        <v>518998000</v>
      </c>
      <c r="G86" s="27">
        <f>+[1]january!G86+[1]february!G86+[1]march!G86+[1]april!G86+[1]may!G86+[1]june!G86+[1]july!G86+[1]august!G86+[1]september!G86+'[1]october '!G86+[1]november!G86+[1]december!G86</f>
        <v>436466346.57999998</v>
      </c>
      <c r="H86" s="27">
        <f t="shared" si="29"/>
        <v>82531653.420000017</v>
      </c>
      <c r="I86" s="28"/>
      <c r="J86" s="27">
        <f>+[1]january!J86+[1]february!J86+[1]march!J86+[1]april!J86+[1]may!J86+[1]june!J86+[1]july!J86+[1]august!J86+[1]september!J86+'[1]october '!J86+[1]november!J86+[1]december!J86</f>
        <v>23292423.399999999</v>
      </c>
      <c r="K86" s="27">
        <f>+[1]january!K86+[1]february!K86+[1]march!K86+[1]april!K86+[1]may!K86+[1]june!K86+[1]july!K86+[1]august!K86+[1]september!K86+'[1]october '!K86+[1]november!K86+[1]december!K86</f>
        <v>8385770.0999999996</v>
      </c>
      <c r="L86" s="27">
        <f t="shared" si="30"/>
        <v>14906653.299999999</v>
      </c>
      <c r="M86" s="27"/>
      <c r="N86" s="27">
        <f>+[1]january!N86+[1]february!N86+[1]march!N86+[1]april!N86+[1]may!N86+[1]june!N86+[1]july!N86+[1]august!N86+[1]september!N86+'[1]october '!N86+[1]november!N86+[1]december!N86</f>
        <v>10983909.33</v>
      </c>
      <c r="O86" s="27">
        <f>+[1]january!O86+[1]february!O86+[1]march!O86+[1]april!O86+[1]may!O86+[1]june!O86+[1]july!O86+[1]august!O86+[1]september!O86+'[1]october '!O86+[1]november!O86+[1]december!O86</f>
        <v>10064149.369999999</v>
      </c>
      <c r="P86" s="27">
        <f t="shared" si="31"/>
        <v>919759.96000000089</v>
      </c>
      <c r="Q86" s="28"/>
      <c r="R86" s="27">
        <f t="shared" si="32"/>
        <v>553274332.73000002</v>
      </c>
      <c r="S86" s="27">
        <f t="shared" si="32"/>
        <v>454916266.05000001</v>
      </c>
      <c r="T86" s="29">
        <f>+R86-S86</f>
        <v>98358066.680000007</v>
      </c>
      <c r="U86" s="32">
        <f t="shared" si="26"/>
        <v>0.82222550213982348</v>
      </c>
    </row>
    <row r="87" spans="2:21" ht="57">
      <c r="B87" s="33"/>
      <c r="C87" s="25"/>
      <c r="D87" s="25"/>
      <c r="E87" s="39" t="s">
        <v>81</v>
      </c>
      <c r="F87" s="27">
        <f>+[1]january!F87+[1]february!F87+[1]march!F87+[1]april!F87+[1]may!F87+[1]june!F87+[1]july!F87+[1]august!F87+[1]september!F87+'[1]october '!F87+[1]november!F87+[1]december!F87</f>
        <v>560458641.63</v>
      </c>
      <c r="G87" s="27">
        <f>+[1]january!G87+[1]february!G87+[1]march!G87+[1]april!G87+[1]may!G87+[1]june!G87+[1]july!G87+[1]august!G87+[1]september!G87+'[1]october '!G87+[1]november!G87+[1]december!G87</f>
        <v>485872640.63</v>
      </c>
      <c r="H87" s="27">
        <f t="shared" si="29"/>
        <v>74586001</v>
      </c>
      <c r="I87" s="28"/>
      <c r="J87" s="27">
        <f>+[1]january!J87+[1]february!J87+[1]march!J87+[1]april!J87+[1]may!J87+[1]june!J87+[1]july!J87+[1]august!J87+[1]september!J87+'[1]october '!J87+[1]november!J87+[1]december!J87</f>
        <v>31213056</v>
      </c>
      <c r="K87" s="27">
        <f>+[1]january!K87+[1]february!K87+[1]march!K87+[1]april!K87+[1]may!K87+[1]june!K87+[1]july!K87+[1]august!K87+[1]september!K87+'[1]october '!K87+[1]november!K87+[1]december!K87</f>
        <v>15599778.5</v>
      </c>
      <c r="L87" s="27">
        <f t="shared" si="30"/>
        <v>15613277.5</v>
      </c>
      <c r="M87" s="27"/>
      <c r="N87" s="27">
        <f>+[1]january!N87+[1]february!N87+[1]march!N87+[1]april!N87+[1]may!N87+[1]june!N87+[1]july!N87+[1]august!N87+[1]september!N87+'[1]october '!N87+[1]november!N87+[1]december!N87</f>
        <v>3502794.31</v>
      </c>
      <c r="O87" s="27">
        <f>+[1]january!O87+[1]february!O87+[1]march!O87+[1]april!O87+[1]may!O87+[1]june!O87+[1]july!O87+[1]august!O87+[1]september!O87+'[1]october '!O87+[1]november!O87+[1]december!O87</f>
        <v>3181519.33</v>
      </c>
      <c r="P87" s="27">
        <f t="shared" si="31"/>
        <v>321274.98</v>
      </c>
      <c r="Q87" s="28"/>
      <c r="R87" s="27">
        <f t="shared" si="32"/>
        <v>595174491.93999994</v>
      </c>
      <c r="S87" s="27">
        <f t="shared" si="32"/>
        <v>504653938.45999998</v>
      </c>
      <c r="T87" s="29">
        <f>+R87-S87</f>
        <v>90520553.479999959</v>
      </c>
      <c r="U87" s="32">
        <f t="shared" si="26"/>
        <v>0.84790921871509672</v>
      </c>
    </row>
    <row r="88" spans="2:21" ht="28.5">
      <c r="B88" s="33"/>
      <c r="C88" s="25"/>
      <c r="D88" s="25"/>
      <c r="E88" s="39" t="s">
        <v>82</v>
      </c>
      <c r="F88" s="27">
        <f>+[1]january!F88+[1]february!F88+[1]march!F88+[1]april!F88+[1]may!F88+[1]june!F88+[1]july!F88+[1]august!F88+[1]september!F88+'[1]october '!F88+[1]november!F88+[1]december!F88</f>
        <v>110057000</v>
      </c>
      <c r="G88" s="27">
        <f>+[1]january!G88+[1]february!G88+[1]march!G88+[1]april!G88+[1]may!G88+[1]june!G88+[1]july!G88+[1]august!G88+[1]september!G88+'[1]october '!G88+[1]november!G88+[1]december!G88</f>
        <v>86712958.207000002</v>
      </c>
      <c r="H88" s="27">
        <f t="shared" si="29"/>
        <v>23344041.792999998</v>
      </c>
      <c r="I88" s="28"/>
      <c r="J88" s="27">
        <f>+[1]january!J88+[1]february!J88+[1]march!J88+[1]april!J88+[1]may!J88+[1]june!J88+[1]july!J88+[1]august!J88+[1]september!J88+'[1]october '!J88+[1]november!J88+[1]december!J88</f>
        <v>1552603</v>
      </c>
      <c r="K88" s="27">
        <f>+[1]january!K88+[1]february!K88+[1]march!K88+[1]april!K88+[1]may!K88+[1]june!K88+[1]july!K88+[1]august!K88+[1]september!K88+'[1]october '!K88+[1]november!K88+[1]december!K88</f>
        <v>0</v>
      </c>
      <c r="L88" s="27">
        <f t="shared" si="30"/>
        <v>1552603</v>
      </c>
      <c r="M88" s="27"/>
      <c r="N88" s="27">
        <f>+[1]january!N88+[1]february!N88+[1]march!N88+[1]april!N88+[1]may!N88+[1]june!N88+[1]july!N88+[1]august!N88+[1]september!N88+'[1]october '!N88+[1]november!N88+[1]december!N88</f>
        <v>0</v>
      </c>
      <c r="O88" s="27">
        <f>+[1]january!O88+[1]february!O88+[1]march!O88+[1]april!O88+[1]may!O88+[1]june!O88+[1]july!O88+[1]august!O88+[1]september!O88+'[1]october '!O88+[1]november!O88+[1]december!O88</f>
        <v>0</v>
      </c>
      <c r="P88" s="27">
        <f t="shared" si="31"/>
        <v>0</v>
      </c>
      <c r="Q88" s="28"/>
      <c r="R88" s="27">
        <f t="shared" si="32"/>
        <v>111609603</v>
      </c>
      <c r="S88" s="27">
        <f t="shared" si="32"/>
        <v>86712958.207000002</v>
      </c>
      <c r="T88" s="29">
        <f>+R88-S88</f>
        <v>24896644.792999998</v>
      </c>
      <c r="U88" s="32">
        <f t="shared" si="26"/>
        <v>0.77693097973836533</v>
      </c>
    </row>
    <row r="89" spans="2:21" ht="42.75">
      <c r="B89" s="33"/>
      <c r="C89" s="25"/>
      <c r="D89" s="25"/>
      <c r="E89" s="39" t="s">
        <v>83</v>
      </c>
      <c r="F89" s="27">
        <f>+[1]january!F89+[1]february!F89+[1]march!F89+[1]april!F89+[1]may!F89+[1]june!F89+[1]july!F89+[1]august!F89+[1]september!F89+'[1]october '!F89+[1]november!F89+[1]december!F89</f>
        <v>54323477.210000001</v>
      </c>
      <c r="G89" s="27">
        <f>+[1]january!G89+[1]february!G89+[1]march!G89+[1]april!G89+[1]may!G89+[1]june!G89+[1]july!G89+[1]august!G89+[1]september!G89+'[1]october '!G89+[1]november!G89+[1]december!G89</f>
        <v>44411689.480000004</v>
      </c>
      <c r="H89" s="27">
        <f t="shared" si="29"/>
        <v>9911787.7299999967</v>
      </c>
      <c r="I89" s="28"/>
      <c r="J89" s="27">
        <f>+[1]january!J89+[1]february!J89+[1]march!J89+[1]april!J89+[1]may!J89+[1]june!J89+[1]july!J89+[1]august!J89+[1]september!J89+'[1]october '!J89+[1]november!J89+[1]december!J89</f>
        <v>1137673</v>
      </c>
      <c r="K89" s="27">
        <f>+[1]january!K89+[1]february!K89+[1]march!K89+[1]april!K89+[1]may!K89+[1]june!K89+[1]july!K89+[1]august!K89+[1]september!K89+'[1]october '!K89+[1]november!K89+[1]december!K89</f>
        <v>969426</v>
      </c>
      <c r="L89" s="27">
        <f t="shared" si="30"/>
        <v>168247</v>
      </c>
      <c r="M89" s="27"/>
      <c r="N89" s="27">
        <f>+[1]january!N89+[1]february!N89+[1]march!N89+[1]april!N89+[1]may!N89+[1]june!N89+[1]july!N89+[1]august!N89+[1]september!N89+'[1]october '!N89+[1]november!N89+[1]december!N89</f>
        <v>0</v>
      </c>
      <c r="O89" s="27">
        <f>+[1]january!O89+[1]february!O89+[1]march!O89+[1]april!O89+[1]may!O89+[1]june!O89+[1]july!O89+[1]august!O89+[1]september!O89+'[1]october '!O89+[1]november!O89+[1]december!O89</f>
        <v>0</v>
      </c>
      <c r="P89" s="27">
        <f t="shared" si="31"/>
        <v>0</v>
      </c>
      <c r="Q89" s="28"/>
      <c r="R89" s="27">
        <f t="shared" si="32"/>
        <v>55461150.210000001</v>
      </c>
      <c r="S89" s="27">
        <f t="shared" si="32"/>
        <v>45381115.480000004</v>
      </c>
      <c r="T89" s="29">
        <f>+R89-S89</f>
        <v>10080034.729999997</v>
      </c>
      <c r="U89" s="32">
        <f t="shared" si="26"/>
        <v>0.81825052867038262</v>
      </c>
    </row>
    <row r="90" spans="2:21" ht="14.25">
      <c r="B90" s="33"/>
      <c r="C90" s="25"/>
      <c r="D90" s="25"/>
      <c r="E90" s="39"/>
      <c r="F90" s="27">
        <f>+[1]january!F90+[1]february!F90+[1]march!F90+[1]april!F90+[1]may!F90+[1]june!F90+[1]july!F90+[1]august!F90+[1]september!F90+'[1]october '!F90+[1]november!F90+[1]december!F90</f>
        <v>0</v>
      </c>
      <c r="G90" s="27">
        <f>+[1]january!G90+[1]february!G90+[1]march!G90+[1]april!G90+[1]may!G90+[1]june!G90+[1]july!G90+[1]august!G90+[1]september!G90+'[1]october '!G90+[1]november!G90+[1]december!G90</f>
        <v>0</v>
      </c>
      <c r="H90" s="27"/>
      <c r="I90" s="28"/>
      <c r="J90" s="27">
        <f>+[1]january!J90+[1]february!J90+[1]march!J90+[1]april!J90+[1]may!J90+[1]june!J90+[1]july!J90+[1]august!J90+[1]september!J90+'[1]october '!J90+[1]november!J90+[1]december!J90</f>
        <v>0</v>
      </c>
      <c r="K90" s="27">
        <f>+[1]january!K90+[1]february!K90+[1]march!K90+[1]april!K90+[1]may!K90+[1]june!K90+[1]july!K90+[1]august!K90+[1]september!K90+'[1]october '!K90+[1]november!K90+[1]december!K90</f>
        <v>0</v>
      </c>
      <c r="L90" s="27"/>
      <c r="M90" s="27"/>
      <c r="N90" s="27">
        <f>+[1]january!N90+[1]february!N90+[1]march!N90+[1]april!N90+[1]may!N90+[1]june!N90+[1]july!N90+[1]august!N90+[1]september!N90+'[1]october '!N90+[1]november!N90+[1]december!N90</f>
        <v>0</v>
      </c>
      <c r="O90" s="27">
        <f>+[1]january!O90+[1]february!O90+[1]march!O90+[1]april!O90+[1]may!O90+[1]june!O90+[1]july!O90+[1]august!O90+[1]september!O90+'[1]october '!O90+[1]november!O90+[1]december!O90</f>
        <v>0</v>
      </c>
      <c r="P90" s="27"/>
      <c r="Q90" s="28"/>
      <c r="R90" s="27"/>
      <c r="S90" s="27"/>
      <c r="T90" s="29"/>
      <c r="U90" s="32"/>
    </row>
    <row r="91" spans="2:21" ht="15">
      <c r="B91" s="33"/>
      <c r="C91" s="37" t="s">
        <v>84</v>
      </c>
      <c r="D91" s="37"/>
      <c r="E91" s="25"/>
      <c r="F91" s="27">
        <f>+[1]january!F91+[1]february!F91+[1]march!F91+[1]april!F91+[1]may!F91+[1]june!F91+[1]july!F91+[1]august!F91+[1]september!F91+'[1]october '!F91+[1]november!F91+[1]december!F91</f>
        <v>0</v>
      </c>
      <c r="G91" s="27">
        <f>+[1]january!G91+[1]february!G91+[1]march!G91+[1]april!G91+[1]may!G91+[1]june!G91+[1]july!G91+[1]august!G91+[1]september!G91+'[1]october '!G91+[1]november!G91+[1]december!G91</f>
        <v>0</v>
      </c>
      <c r="H91" s="27"/>
      <c r="I91" s="28"/>
      <c r="J91" s="27">
        <f>+[1]january!J91+[1]february!J91+[1]march!J91+[1]april!J91+[1]may!J91+[1]june!J91+[1]july!J91+[1]august!J91+[1]september!J91+'[1]october '!J91+[1]november!J91+[1]december!J91</f>
        <v>0</v>
      </c>
      <c r="K91" s="27">
        <f>+[1]january!K91+[1]february!K91+[1]march!K91+[1]april!K91+[1]may!K91+[1]june!K91+[1]july!K91+[1]august!K91+[1]september!K91+'[1]october '!K91+[1]november!K91+[1]december!K91</f>
        <v>0</v>
      </c>
      <c r="L91" s="27"/>
      <c r="M91" s="27"/>
      <c r="N91" s="27">
        <f>+[1]january!N91+[1]february!N91+[1]march!N91+[1]april!N91+[1]may!N91+[1]june!N91+[1]july!N91+[1]august!N91+[1]september!N91+'[1]october '!N91+[1]november!N91+[1]december!N91</f>
        <v>0</v>
      </c>
      <c r="O91" s="27">
        <f>+[1]january!O91+[1]february!O91+[1]march!O91+[1]april!O91+[1]may!O91+[1]june!O91+[1]july!O91+[1]august!O91+[1]september!O91+'[1]october '!O91+[1]november!O91+[1]december!O91</f>
        <v>0</v>
      </c>
      <c r="P91" s="27"/>
      <c r="Q91" s="28"/>
      <c r="R91" s="27"/>
      <c r="S91" s="27"/>
      <c r="T91" s="29"/>
      <c r="U91" s="32"/>
    </row>
    <row r="92" spans="2:21" ht="15">
      <c r="B92" s="33"/>
      <c r="C92" s="37"/>
      <c r="D92" s="37"/>
      <c r="E92" s="25" t="s">
        <v>85</v>
      </c>
      <c r="F92" s="27">
        <f>+[1]january!F92+[1]february!F92+[1]march!F92+[1]april!F92+[1]may!F92+[1]june!F92+[1]july!F92+[1]august!F92+[1]september!F92+'[1]october '!F92+[1]november!F92+[1]december!F92</f>
        <v>1003133760</v>
      </c>
      <c r="G92" s="27">
        <f>+[1]january!G92+[1]february!G92+[1]march!G92+[1]april!G92+[1]may!G92+[1]june!G92+[1]july!G92+[1]august!G92+[1]september!G92+'[1]october '!G92+[1]november!G92+[1]december!G92</f>
        <v>1003483468.45</v>
      </c>
      <c r="H92" s="27">
        <f t="shared" ref="H92:H98" si="33">+F92-G92</f>
        <v>-349708.45000004768</v>
      </c>
      <c r="I92" s="28"/>
      <c r="J92" s="27">
        <f>+[1]january!J92+[1]february!J92+[1]march!J92+[1]april!J92+[1]may!J92+[1]june!J92+[1]july!J92+[1]august!J92+[1]september!J92+'[1]october '!J92+[1]november!J92+[1]december!J92</f>
        <v>5443183</v>
      </c>
      <c r="K92" s="27">
        <f>+[1]january!K92+[1]february!K92+[1]march!K92+[1]april!K92+[1]may!K92+[1]june!K92+[1]july!K92+[1]august!K92+[1]september!K92+'[1]october '!K92+[1]november!K92+[1]december!K92</f>
        <v>5085106</v>
      </c>
      <c r="L92" s="27">
        <f t="shared" ref="L92:L98" si="34">+J92-K92</f>
        <v>358077</v>
      </c>
      <c r="M92" s="27"/>
      <c r="N92" s="27">
        <f>+[1]january!N92+[1]february!N92+[1]march!N92+[1]april!N92+[1]may!N92+[1]june!N92+[1]july!N92+[1]august!N92+[1]september!N92+'[1]october '!N92+[1]november!N92+[1]december!N92</f>
        <v>0</v>
      </c>
      <c r="O92" s="27">
        <f>+[1]january!O92+[1]february!O92+[1]march!O92+[1]april!O92+[1]may!O92+[1]june!O92+[1]july!O92+[1]august!O92+[1]september!O92+'[1]october '!O92+[1]november!O92+[1]december!O92</f>
        <v>0</v>
      </c>
      <c r="P92" s="27">
        <f t="shared" ref="P92:P98" si="35">+N92-O92</f>
        <v>0</v>
      </c>
      <c r="Q92" s="28"/>
      <c r="R92" s="27">
        <f t="shared" ref="R92:S97" si="36">+F92+J92+N92</f>
        <v>1008576943</v>
      </c>
      <c r="S92" s="27">
        <f t="shared" si="36"/>
        <v>1008568574.45</v>
      </c>
      <c r="T92" s="29">
        <f t="shared" ref="T92:T98" si="37">+R92-S92</f>
        <v>8368.5499999523163</v>
      </c>
      <c r="U92" s="32">
        <f t="shared" si="26"/>
        <v>0.99999170261618808</v>
      </c>
    </row>
    <row r="93" spans="2:21" ht="42.75">
      <c r="B93" s="33"/>
      <c r="C93" s="25"/>
      <c r="D93" s="25"/>
      <c r="E93" s="39" t="s">
        <v>86</v>
      </c>
      <c r="F93" s="27">
        <f>+[1]january!F93+[1]february!F93+[1]march!F93+[1]april!F93+[1]may!F93+[1]june!F93+[1]july!F93+[1]august!F93+[1]september!F93+'[1]october '!F93+[1]november!F93+[1]december!F93</f>
        <v>889581000</v>
      </c>
      <c r="G93" s="27">
        <f>+[1]january!G93+[1]february!G93+[1]march!G93+[1]april!G93+[1]may!G93+[1]june!G93+[1]july!G93+[1]august!G93+[1]september!G93+'[1]october '!G93+[1]november!G93+[1]december!G93</f>
        <v>706425834.49000001</v>
      </c>
      <c r="H93" s="27">
        <f t="shared" si="33"/>
        <v>183155165.50999999</v>
      </c>
      <c r="I93" s="28"/>
      <c r="J93" s="27">
        <f>+[1]january!J93+[1]february!J93+[1]march!J93+[1]april!J93+[1]may!J93+[1]june!J93+[1]july!J93+[1]august!J93+[1]september!J93+'[1]october '!J93+[1]november!J93+[1]december!J93</f>
        <v>27314573</v>
      </c>
      <c r="K93" s="27">
        <f>+[1]january!K93+[1]february!K93+[1]march!K93+[1]april!K93+[1]may!K93+[1]june!K93+[1]july!K93+[1]august!K93+[1]september!K93+'[1]october '!K93+[1]november!K93+[1]december!K93</f>
        <v>27314573</v>
      </c>
      <c r="L93" s="27">
        <f t="shared" si="34"/>
        <v>0</v>
      </c>
      <c r="M93" s="27"/>
      <c r="N93" s="27">
        <f>+[1]january!N93+[1]february!N93+[1]march!N93+[1]april!N93+[1]may!N93+[1]june!N93+[1]july!N93+[1]august!N93+[1]september!N93+'[1]october '!N93+[1]november!N93+[1]december!N93</f>
        <v>6948022</v>
      </c>
      <c r="O93" s="27">
        <f>+[1]january!O93+[1]february!O93+[1]march!O93+[1]april!O93+[1]may!O93+[1]june!O93+[1]july!O93+[1]august!O93+[1]september!O93+'[1]october '!O93+[1]november!O93+[1]december!O93</f>
        <v>5238326.9499999993</v>
      </c>
      <c r="P93" s="27">
        <f t="shared" si="35"/>
        <v>1709695.0500000007</v>
      </c>
      <c r="Q93" s="28"/>
      <c r="R93" s="27">
        <f t="shared" si="36"/>
        <v>923843595</v>
      </c>
      <c r="S93" s="27">
        <f t="shared" si="36"/>
        <v>738978734.44000006</v>
      </c>
      <c r="T93" s="29">
        <f t="shared" si="37"/>
        <v>184864860.55999994</v>
      </c>
      <c r="U93" s="32">
        <f t="shared" si="26"/>
        <v>0.79989593307728679</v>
      </c>
    </row>
    <row r="94" spans="2:21" ht="42.75">
      <c r="B94" s="33"/>
      <c r="C94" s="25"/>
      <c r="D94" s="25"/>
      <c r="E94" s="39" t="s">
        <v>87</v>
      </c>
      <c r="F94" s="27">
        <f>+[1]january!F94+[1]february!F94+[1]march!F94+[1]april!F94+[1]may!F94+[1]june!F94+[1]july!F94+[1]august!F94+[1]september!F94+'[1]october '!F94+[1]november!F94+[1]december!F94</f>
        <v>273021000</v>
      </c>
      <c r="G94" s="27">
        <f>+[1]january!G94+[1]february!G94+[1]march!G94+[1]april!G94+[1]may!G94+[1]june!G94+[1]july!G94+[1]august!G94+[1]september!G94+'[1]october '!G94+[1]november!G94+[1]december!G94</f>
        <v>246372959.35999992</v>
      </c>
      <c r="H94" s="27">
        <f t="shared" si="33"/>
        <v>26648040.640000075</v>
      </c>
      <c r="I94" s="28"/>
      <c r="J94" s="27">
        <f>+[1]january!J94+[1]february!J94+[1]march!J94+[1]april!J94+[1]may!J94+[1]june!J94+[1]july!J94+[1]august!J94+[1]september!J94+'[1]october '!J94+[1]november!J94+[1]december!J94</f>
        <v>9538513</v>
      </c>
      <c r="K94" s="27">
        <f>+[1]january!K94+[1]february!K94+[1]march!K94+[1]april!K94+[1]may!K94+[1]june!K94+[1]july!K94+[1]august!K94+[1]september!K94+'[1]october '!K94+[1]november!K94+[1]december!K94</f>
        <v>9538513</v>
      </c>
      <c r="L94" s="27">
        <f t="shared" si="34"/>
        <v>0</v>
      </c>
      <c r="M94" s="27"/>
      <c r="N94" s="27">
        <f>+[1]january!N94+[1]february!N94+[1]march!N94+[1]april!N94+[1]may!N94+[1]june!N94+[1]july!N94+[1]august!N94+[1]september!N94+'[1]october '!N94+[1]november!N94+[1]december!N94</f>
        <v>1724690</v>
      </c>
      <c r="O94" s="27">
        <f>+[1]january!O94+[1]february!O94+[1]march!O94+[1]april!O94+[1]may!O94+[1]june!O94+[1]july!O94+[1]august!O94+[1]september!O94+'[1]october '!O94+[1]november!O94+[1]december!O94</f>
        <v>1723457.92</v>
      </c>
      <c r="P94" s="27">
        <f t="shared" si="35"/>
        <v>1232.0800000000745</v>
      </c>
      <c r="Q94" s="28"/>
      <c r="R94" s="27">
        <f t="shared" si="36"/>
        <v>284284203</v>
      </c>
      <c r="S94" s="27">
        <f t="shared" si="36"/>
        <v>257634930.27999991</v>
      </c>
      <c r="T94" s="29">
        <f t="shared" si="37"/>
        <v>26649272.720000088</v>
      </c>
      <c r="U94" s="32">
        <f t="shared" si="26"/>
        <v>0.90625834134019723</v>
      </c>
    </row>
    <row r="95" spans="2:21" ht="28.5">
      <c r="B95" s="33"/>
      <c r="C95" s="25"/>
      <c r="D95" s="25"/>
      <c r="E95" s="39" t="s">
        <v>88</v>
      </c>
      <c r="F95" s="27">
        <f>+[1]january!F95+[1]february!F95+[1]march!F95+[1]april!F95+[1]may!F95+[1]june!F95+[1]july!F95+[1]august!F95+[1]september!F95+'[1]october '!F95+[1]november!F95+[1]december!F95</f>
        <v>67432000</v>
      </c>
      <c r="G95" s="27">
        <f>+[1]january!G95+[1]february!G95+[1]march!G95+[1]april!G95+[1]may!G95+[1]june!G95+[1]july!G95+[1]august!G95+[1]september!G95+'[1]october '!G95+[1]november!G95+[1]december!G95</f>
        <v>49411085.450000003</v>
      </c>
      <c r="H95" s="27">
        <f t="shared" si="33"/>
        <v>18020914.549999997</v>
      </c>
      <c r="I95" s="28"/>
      <c r="J95" s="27">
        <f>+[1]january!J95+[1]february!J95+[1]march!J95+[1]april!J95+[1]may!J95+[1]june!J95+[1]july!J95+[1]august!J95+[1]september!J95+'[1]october '!J95+[1]november!J95+[1]december!J95</f>
        <v>1942608</v>
      </c>
      <c r="K95" s="27">
        <f>+[1]january!K95+[1]february!K95+[1]march!K95+[1]april!K95+[1]may!K95+[1]june!K95+[1]july!K95+[1]august!K95+[1]september!K95+'[1]october '!K95+[1]november!K95+[1]december!K95</f>
        <v>0</v>
      </c>
      <c r="L95" s="27">
        <f t="shared" si="34"/>
        <v>1942608</v>
      </c>
      <c r="M95" s="27"/>
      <c r="N95" s="27">
        <f>+[1]january!N95+[1]february!N95+[1]march!N95+[1]april!N95+[1]may!N95+[1]june!N95+[1]july!N95+[1]august!N95+[1]september!N95+'[1]october '!N95+[1]november!N95+[1]december!N95</f>
        <v>0</v>
      </c>
      <c r="O95" s="27">
        <f>+[1]january!O95+[1]february!O95+[1]march!O95+[1]april!O95+[1]may!O95+[1]june!O95+[1]july!O95+[1]august!O95+[1]september!O95+'[1]october '!O95+[1]november!O95+[1]december!O95</f>
        <v>0</v>
      </c>
      <c r="P95" s="27">
        <f t="shared" si="35"/>
        <v>0</v>
      </c>
      <c r="Q95" s="28"/>
      <c r="R95" s="27">
        <f t="shared" si="36"/>
        <v>69374608</v>
      </c>
      <c r="S95" s="27">
        <f t="shared" si="36"/>
        <v>49411085.450000003</v>
      </c>
      <c r="T95" s="29">
        <f t="shared" si="37"/>
        <v>19963522.549999997</v>
      </c>
      <c r="U95" s="32">
        <f t="shared" si="26"/>
        <v>0.71223588679592975</v>
      </c>
    </row>
    <row r="96" spans="2:21" ht="28.5">
      <c r="B96" s="33"/>
      <c r="C96" s="25"/>
      <c r="D96" s="25"/>
      <c r="E96" s="39" t="s">
        <v>89</v>
      </c>
      <c r="F96" s="27">
        <f>+[1]january!F96+[1]february!F96+[1]march!F96+[1]april!F96+[1]may!F96+[1]june!F96+[1]july!F96+[1]august!F96+[1]september!F96+'[1]october '!F96+[1]november!F96+[1]december!F96</f>
        <v>74467000</v>
      </c>
      <c r="G96" s="27">
        <f>+[1]january!G96+[1]february!G96+[1]march!G96+[1]april!G96+[1]may!G96+[1]june!G96+[1]july!G96+[1]august!G96+[1]september!G96+'[1]october '!G96+[1]november!G96+[1]december!G96</f>
        <v>71715748.660000011</v>
      </c>
      <c r="H96" s="27">
        <f t="shared" si="33"/>
        <v>2751251.3399999887</v>
      </c>
      <c r="I96" s="28"/>
      <c r="J96" s="27">
        <f>+[1]january!J96+[1]february!J96+[1]march!J96+[1]april!J96+[1]may!J96+[1]june!J96+[1]july!J96+[1]august!J96+[1]september!J96+'[1]october '!J96+[1]november!J96+[1]december!J96</f>
        <v>33936711</v>
      </c>
      <c r="K96" s="27">
        <f>+[1]january!K96+[1]february!K96+[1]march!K96+[1]april!K96+[1]may!K96+[1]june!K96+[1]july!K96+[1]august!K96+[1]september!K96+'[1]october '!K96+[1]november!K96+[1]december!K96</f>
        <v>31306072.050000001</v>
      </c>
      <c r="L96" s="27">
        <f t="shared" si="34"/>
        <v>2630638.9499999993</v>
      </c>
      <c r="M96" s="27"/>
      <c r="N96" s="27">
        <f>+[1]january!N96+[1]february!N96+[1]march!N96+[1]april!N96+[1]may!N96+[1]june!N96+[1]july!N96+[1]august!N96+[1]september!N96+'[1]october '!N96+[1]november!N96+[1]december!N96</f>
        <v>1323906</v>
      </c>
      <c r="O96" s="27">
        <f>+[1]january!O96+[1]february!O96+[1]march!O96+[1]april!O96+[1]may!O96+[1]june!O96+[1]july!O96+[1]august!O96+[1]september!O96+'[1]october '!O96+[1]november!O96+[1]december!O96</f>
        <v>1323905.7</v>
      </c>
      <c r="P96" s="27">
        <f t="shared" si="35"/>
        <v>0.30000000004656613</v>
      </c>
      <c r="Q96" s="28"/>
      <c r="R96" s="27">
        <f t="shared" si="36"/>
        <v>109727617</v>
      </c>
      <c r="S96" s="27">
        <f t="shared" si="36"/>
        <v>104345726.41000001</v>
      </c>
      <c r="T96" s="29">
        <f t="shared" si="37"/>
        <v>5381890.5899999887</v>
      </c>
      <c r="U96" s="32">
        <f t="shared" si="26"/>
        <v>0.95095226947287126</v>
      </c>
    </row>
    <row r="97" spans="2:25" ht="24.95" customHeight="1">
      <c r="B97" s="33"/>
      <c r="C97" s="25"/>
      <c r="D97" s="25"/>
      <c r="E97" s="44" t="s">
        <v>90</v>
      </c>
      <c r="F97" s="27">
        <f>+[1]january!F97+[1]february!F97+[1]march!F97+[1]april!F97+[1]may!F97+[1]june!F97+[1]july!F97+[1]august!F97+[1]september!F97+'[1]october '!F97+[1]november!F97+[1]december!F97</f>
        <v>57350540.560000002</v>
      </c>
      <c r="G97" s="27">
        <f>+[1]january!G97+[1]february!G97+[1]march!G97+[1]april!G97+[1]may!G97+[1]june!G97+[1]july!G97+[1]august!G97+[1]september!G97+'[1]october '!G97+[1]november!G97+[1]december!G97</f>
        <v>47922633.640000001</v>
      </c>
      <c r="H97" s="27">
        <f t="shared" si="33"/>
        <v>9427906.9200000018</v>
      </c>
      <c r="I97" s="28"/>
      <c r="J97" s="27">
        <f>+[1]january!J97+[1]february!J97+[1]march!J97+[1]april!J97+[1]may!J97+[1]june!J97+[1]july!J97+[1]august!J97+[1]september!J97+'[1]october '!J97+[1]november!J97+[1]december!J97</f>
        <v>1558631</v>
      </c>
      <c r="K97" s="27">
        <f>+[1]january!K97+[1]february!K97+[1]march!K97+[1]april!K97+[1]may!K97+[1]june!K97+[1]july!K97+[1]august!K97+[1]september!K97+'[1]october '!K97+[1]november!K97+[1]december!K97</f>
        <v>1558631</v>
      </c>
      <c r="L97" s="27">
        <f t="shared" si="34"/>
        <v>0</v>
      </c>
      <c r="M97" s="27"/>
      <c r="N97" s="27">
        <f>+[1]january!N97+[1]february!N97+[1]march!N97+[1]april!N97+[1]may!N97+[1]june!N97+[1]july!N97+[1]august!N97+[1]september!N97+'[1]october '!N97+[1]november!N97+[1]december!N97</f>
        <v>0</v>
      </c>
      <c r="O97" s="27">
        <f>+[1]january!O97+[1]february!O97+[1]march!O97+[1]april!O97+[1]may!O97+[1]june!O97+[1]july!O97+[1]august!O97+[1]september!O97+'[1]october '!O97+[1]november!O97+[1]december!O97</f>
        <v>0</v>
      </c>
      <c r="P97" s="27">
        <f t="shared" si="35"/>
        <v>0</v>
      </c>
      <c r="Q97" s="28"/>
      <c r="R97" s="27">
        <f t="shared" si="36"/>
        <v>58909171.560000002</v>
      </c>
      <c r="S97" s="27">
        <f t="shared" si="36"/>
        <v>49481264.640000001</v>
      </c>
      <c r="T97" s="29">
        <f t="shared" si="37"/>
        <v>9427906.9200000018</v>
      </c>
      <c r="U97" s="32">
        <f t="shared" si="26"/>
        <v>0.83995858929373135</v>
      </c>
    </row>
    <row r="98" spans="2:25" ht="28.5" customHeight="1">
      <c r="B98" s="33"/>
      <c r="C98" s="25"/>
      <c r="D98" s="25"/>
      <c r="E98" s="55" t="s">
        <v>91</v>
      </c>
      <c r="F98" s="27">
        <f>+[1]january!F98+[1]february!F98+[1]march!F98+[1]april!F98+[1]may!F98+[1]june!F98+[1]july!F98+[1]august!F98+[1]september!F98+'[1]october '!F98+[1]november!F98+[1]december!F98</f>
        <v>95189565</v>
      </c>
      <c r="G98" s="27">
        <f>+[1]january!G98+[1]february!G98+[1]march!G98+[1]april!G98+[1]may!G98+[1]june!G98+[1]july!G98+[1]august!G98+[1]september!G98+'[1]october '!G98+[1]november!G98+[1]december!G98</f>
        <v>77474837.540000007</v>
      </c>
      <c r="H98" s="27">
        <f t="shared" si="33"/>
        <v>17714727.459999993</v>
      </c>
      <c r="I98" s="28"/>
      <c r="J98" s="27">
        <f>+[1]january!J98+[1]february!J98+[1]march!J98+[1]april!J98+[1]may!J98+[1]june!J98+[1]july!J98+[1]august!J98+[1]september!J98+'[1]october '!J98+[1]november!J98+[1]december!J98</f>
        <v>997021</v>
      </c>
      <c r="K98" s="27">
        <f>+[1]january!K98+[1]february!K98+[1]march!K98+[1]april!K98+[1]may!K98+[1]june!K98+[1]july!K98+[1]august!K98+[1]september!K98+'[1]october '!K98+[1]november!K98+[1]december!K98</f>
        <v>997021</v>
      </c>
      <c r="L98" s="27">
        <f t="shared" si="34"/>
        <v>0</v>
      </c>
      <c r="M98" s="27"/>
      <c r="N98" s="27">
        <f>+[1]january!N98+[1]february!N98+[1]march!N98+[1]april!N98+[1]may!N98+[1]june!N98+[1]july!N98+[1]august!N98+[1]september!N98+'[1]october '!N98+[1]november!N98+[1]december!N98</f>
        <v>0</v>
      </c>
      <c r="O98" s="27">
        <f>+[1]january!O98+[1]february!O98+[1]march!O98+[1]april!O98+[1]may!O98+[1]june!O98+[1]july!O98+[1]august!O98+[1]september!O98+'[1]october '!O98+[1]november!O98+[1]december!O98</f>
        <v>0</v>
      </c>
      <c r="P98" s="27">
        <f t="shared" si="35"/>
        <v>0</v>
      </c>
      <c r="Q98" s="28"/>
      <c r="R98" s="27">
        <f>+F98+J98+N98</f>
        <v>96186586</v>
      </c>
      <c r="S98" s="27">
        <f>+G98+K98+O98</f>
        <v>78471858.540000007</v>
      </c>
      <c r="T98" s="29">
        <f t="shared" si="37"/>
        <v>17714727.459999993</v>
      </c>
      <c r="U98" s="32">
        <f t="shared" si="26"/>
        <v>0.81582954342510927</v>
      </c>
    </row>
    <row r="99" spans="2:25" ht="24.95" customHeight="1">
      <c r="B99" s="33"/>
      <c r="C99" s="25"/>
      <c r="D99" s="25"/>
      <c r="E99" s="55"/>
      <c r="F99" s="27">
        <f>+[1]january!F99+[1]february!F99+[1]march!F99+[1]april!F99+[1]may!F99+[1]june!F99+[1]july!F99+[1]august!F99+[1]september!F99+'[1]october '!F99+[1]november!F99+[1]december!F99</f>
        <v>0</v>
      </c>
      <c r="G99" s="27">
        <f>+[1]january!G99+[1]february!G99+[1]march!G99+[1]april!G99+[1]may!G99+[1]june!G99+[1]july!G99+[1]august!G99+[1]september!G99+'[1]october '!G99+[1]november!G99+[1]december!G99</f>
        <v>0</v>
      </c>
      <c r="H99" s="27"/>
      <c r="I99" s="28"/>
      <c r="J99" s="27">
        <f>+[1]january!J99+[1]february!J99+[1]march!J99+[1]april!J99+[1]may!J99+[1]june!J99+[1]july!J99+[1]august!J99+[1]september!J99+'[1]october '!J99+[1]november!J99+[1]december!J99</f>
        <v>0</v>
      </c>
      <c r="K99" s="27">
        <f>+[1]january!K99+[1]february!K99+[1]march!K99+[1]april!K99+[1]may!K99+[1]june!K99+[1]july!K99+[1]august!K99+[1]september!K99+'[1]october '!K99+[1]november!K99+[1]december!K99</f>
        <v>0</v>
      </c>
      <c r="L99" s="27"/>
      <c r="M99" s="27"/>
      <c r="N99" s="27">
        <f>+[1]january!N99+[1]february!N99+[1]march!N99+[1]april!N99+[1]may!N99+[1]june!N99+[1]july!N99+[1]august!N99+[1]september!N99+'[1]october '!N99+[1]november!N99+[1]december!N99</f>
        <v>0</v>
      </c>
      <c r="O99" s="27">
        <f>+[1]january!O99+[1]february!O99+[1]march!O99+[1]april!O99+[1]may!O99+[1]june!O99+[1]july!O99+[1]august!O99+[1]september!O99+'[1]october '!O99+[1]november!O99+[1]december!O99</f>
        <v>0</v>
      </c>
      <c r="P99" s="27"/>
      <c r="Q99" s="28"/>
      <c r="R99" s="27"/>
      <c r="S99" s="27"/>
      <c r="T99" s="29"/>
      <c r="U99" s="32"/>
    </row>
    <row r="100" spans="2:25" ht="24.95" customHeight="1">
      <c r="B100" s="33"/>
      <c r="C100" s="37" t="s">
        <v>92</v>
      </c>
      <c r="D100" s="37"/>
      <c r="E100" s="25"/>
      <c r="F100" s="27">
        <f>+[1]january!F100+[1]february!F100+[1]march!F100+[1]april!F100+[1]may!F100+[1]june!F100+[1]july!F100+[1]august!F100+[1]september!F100+'[1]october '!F100+[1]november!F100+[1]december!F100</f>
        <v>0</v>
      </c>
      <c r="G100" s="27">
        <f>+[1]january!G100+[1]february!G100+[1]march!G100+[1]april!G100+[1]may!G100+[1]june!G100+[1]july!G100+[1]august!G100+[1]september!G100+'[1]october '!G100+[1]november!G100+[1]december!G100</f>
        <v>0</v>
      </c>
      <c r="H100" s="27"/>
      <c r="I100" s="28"/>
      <c r="J100" s="27">
        <f>+[1]january!J100+[1]february!J100+[1]march!J100+[1]april!J100+[1]may!J100+[1]june!J100+[1]july!J100+[1]august!J100+[1]september!J100+'[1]october '!J100+[1]november!J100+[1]december!J100</f>
        <v>0</v>
      </c>
      <c r="K100" s="27">
        <f>+[1]january!K100+[1]february!K100+[1]march!K100+[1]april!K100+[1]may!K100+[1]june!K100+[1]july!K100+[1]august!K100+[1]september!K100+'[1]october '!K100+[1]november!K100+[1]december!K100</f>
        <v>0</v>
      </c>
      <c r="L100" s="27"/>
      <c r="M100" s="27"/>
      <c r="N100" s="27">
        <f>+[1]january!N100+[1]february!N100+[1]march!N100+[1]april!N100+[1]may!N100+[1]june!N100+[1]july!N100+[1]august!N100+[1]september!N100+'[1]october '!N100+[1]november!N100+[1]december!N100</f>
        <v>0</v>
      </c>
      <c r="O100" s="27">
        <f>+[1]january!O100+[1]february!O100+[1]march!O100+[1]april!O100+[1]may!O100+[1]june!O100+[1]july!O100+[1]august!O100+[1]september!O100+'[1]october '!O100+[1]november!O100+[1]december!O100</f>
        <v>0</v>
      </c>
      <c r="P100" s="27"/>
      <c r="Q100" s="28"/>
      <c r="R100" s="27"/>
      <c r="S100" s="27"/>
      <c r="T100" s="29"/>
      <c r="U100" s="32"/>
    </row>
    <row r="101" spans="2:25" ht="24.95" customHeight="1">
      <c r="B101" s="33"/>
      <c r="C101" s="37"/>
      <c r="D101" s="37"/>
      <c r="E101" s="25" t="s">
        <v>93</v>
      </c>
      <c r="F101" s="27">
        <f>+[1]january!F101+[1]february!F101+[1]march!F101+[1]april!F101+[1]may!F101+[1]june!F101+[1]july!F101+[1]august!F101+[1]september!F101+'[1]october '!F101+[1]november!F101+[1]december!F101</f>
        <v>500727750.89999998</v>
      </c>
      <c r="G101" s="27">
        <f>+[1]january!G101+[1]february!G101+[1]march!G101+[1]april!G101+[1]may!G101+[1]june!G101+[1]july!G101+[1]august!G101+[1]september!G101+'[1]october '!G101+[1]november!G101+[1]december!G101</f>
        <v>500655985.12000006</v>
      </c>
      <c r="H101" s="27">
        <f>+F101-G101</f>
        <v>71765.779999911785</v>
      </c>
      <c r="I101" s="28"/>
      <c r="J101" s="27">
        <f>+[1]january!J101+[1]february!J101+[1]march!J101+[1]april!J101+[1]may!J101+[1]june!J101+[1]july!J101+[1]august!J101+[1]september!J101+'[1]october '!J101+[1]november!J101+[1]december!J101</f>
        <v>350575050.70999998</v>
      </c>
      <c r="K101" s="27">
        <f>+[1]january!K101+[1]february!K101+[1]march!K101+[1]april!K101+[1]may!K101+[1]june!K101+[1]july!K101+[1]august!K101+[1]september!K101+'[1]october '!K101+[1]november!K101+[1]december!K101</f>
        <v>350574981.70999998</v>
      </c>
      <c r="L101" s="27">
        <f>+J101-K101</f>
        <v>69</v>
      </c>
      <c r="M101" s="27"/>
      <c r="N101" s="27">
        <f>+[1]january!N101+[1]february!N101+[1]march!N101+[1]april!N101+[1]may!N101+[1]june!N101+[1]july!N101+[1]august!N101+[1]september!N101+'[1]october '!N101+[1]november!N101+[1]december!N101</f>
        <v>0</v>
      </c>
      <c r="O101" s="27">
        <f>+[1]january!O101+[1]february!O101+[1]march!O101+[1]april!O101+[1]may!O101+[1]june!O101+[1]july!O101+[1]august!O101+[1]september!O101+'[1]october '!O101+[1]november!O101+[1]december!O101</f>
        <v>0</v>
      </c>
      <c r="P101" s="27">
        <f>+N101-O101</f>
        <v>0</v>
      </c>
      <c r="Q101" s="28"/>
      <c r="R101" s="27">
        <f t="shared" ref="R101:S103" si="38">+F101+J101+N101</f>
        <v>851302801.6099999</v>
      </c>
      <c r="S101" s="27">
        <f t="shared" si="38"/>
        <v>851230966.83000004</v>
      </c>
      <c r="T101" s="29">
        <f>+R101-S101</f>
        <v>71834.77999985218</v>
      </c>
      <c r="U101" s="32">
        <f t="shared" si="26"/>
        <v>0.99991561782733007</v>
      </c>
    </row>
    <row r="102" spans="2:25" ht="29.25" customHeight="1">
      <c r="B102" s="33"/>
      <c r="C102" s="25"/>
      <c r="D102" s="25"/>
      <c r="E102" s="39" t="s">
        <v>94</v>
      </c>
      <c r="F102" s="27">
        <f>+[1]january!F102+[1]february!F102+[1]march!F102+[1]april!F102+[1]may!F102+[1]june!F102+[1]july!F102+[1]august!F102+[1]september!F102+'[1]october '!F102+[1]november!F102+[1]december!F102</f>
        <v>402785546</v>
      </c>
      <c r="G102" s="27">
        <f>+[1]january!G102+[1]february!G102+[1]march!G102+[1]april!G102+[1]may!G102+[1]june!G102+[1]july!G102+[1]august!G102+[1]september!G102+'[1]october '!G102+[1]november!G102+[1]december!G102</f>
        <v>374816497.63</v>
      </c>
      <c r="H102" s="27">
        <f>+F102-G102</f>
        <v>27969048.370000005</v>
      </c>
      <c r="I102" s="28"/>
      <c r="J102" s="27">
        <f>+[1]january!J102+[1]february!J102+[1]march!J102+[1]april!J102+[1]may!J102+[1]june!J102+[1]july!J102+[1]august!J102+[1]september!J102+'[1]october '!J102+[1]november!J102+[1]december!J102</f>
        <v>13538075</v>
      </c>
      <c r="K102" s="27">
        <f>+[1]january!K102+[1]february!K102+[1]march!K102+[1]april!K102+[1]may!K102+[1]june!K102+[1]july!K102+[1]august!K102+[1]september!K102+'[1]october '!K102+[1]november!K102+[1]december!K102</f>
        <v>32327125.439999998</v>
      </c>
      <c r="L102" s="27">
        <f>+J102-K102</f>
        <v>-18789050.439999998</v>
      </c>
      <c r="M102" s="27"/>
      <c r="N102" s="27">
        <f>+[1]january!N102+[1]february!N102+[1]march!N102+[1]april!N102+[1]may!N102+[1]june!N102+[1]july!N102+[1]august!N102+[1]september!N102+'[1]october '!N102+[1]november!N102+[1]december!N102</f>
        <v>0</v>
      </c>
      <c r="O102" s="27">
        <f>+[1]january!O102+[1]february!O102+[1]march!O102+[1]april!O102+[1]may!O102+[1]june!O102+[1]july!O102+[1]august!O102+[1]september!O102+'[1]october '!O102+[1]november!O102+[1]december!O102</f>
        <v>0</v>
      </c>
      <c r="P102" s="27">
        <f>+N102-O102</f>
        <v>0</v>
      </c>
      <c r="Q102" s="28"/>
      <c r="R102" s="27">
        <f t="shared" si="38"/>
        <v>416323621</v>
      </c>
      <c r="S102" s="27">
        <f t="shared" si="38"/>
        <v>407143623.06999999</v>
      </c>
      <c r="T102" s="29">
        <f>+R102-S102</f>
        <v>9179997.9300000072</v>
      </c>
      <c r="U102" s="32">
        <f t="shared" si="26"/>
        <v>0.97794985086853858</v>
      </c>
    </row>
    <row r="103" spans="2:25" ht="29.25" customHeight="1">
      <c r="B103" s="33"/>
      <c r="C103" s="25"/>
      <c r="D103" s="25"/>
      <c r="E103" s="39" t="s">
        <v>95</v>
      </c>
      <c r="F103" s="27">
        <f>+[1]january!F103+[1]february!F103+[1]march!F103+[1]april!F103+[1]may!F103+[1]june!F103+[1]july!F103+[1]august!F103+[1]september!F103+'[1]october '!F103+[1]november!F103+[1]december!F103</f>
        <v>42793691</v>
      </c>
      <c r="G103" s="27">
        <f>+[1]january!G103+[1]february!G103+[1]march!G103+[1]april!G103+[1]may!G103+[1]june!G103+[1]july!G103+[1]august!G103+[1]september!G103+'[1]october '!G103+[1]november!G103+[1]december!G103</f>
        <v>39048367.439999998</v>
      </c>
      <c r="H103" s="27">
        <f>+F103-G103</f>
        <v>3745323.5600000024</v>
      </c>
      <c r="I103" s="28"/>
      <c r="J103" s="27">
        <f>+[1]january!J103+[1]february!J103+[1]march!J103+[1]april!J103+[1]may!J103+[1]june!J103+[1]july!J103+[1]august!J103+[1]september!J103+'[1]october '!J103+[1]november!J103+[1]december!J103</f>
        <v>1081662</v>
      </c>
      <c r="K103" s="27">
        <f>+[1]january!K103+[1]february!K103+[1]march!K103+[1]april!K103+[1]may!K103+[1]june!K103+[1]july!K103+[1]august!K103+[1]september!K103+'[1]october '!K103+[1]november!K103+[1]december!K103</f>
        <v>1211676</v>
      </c>
      <c r="L103" s="27">
        <f>+J103-K103</f>
        <v>-130014</v>
      </c>
      <c r="M103" s="27"/>
      <c r="N103" s="27">
        <f>+[1]january!N103+[1]february!N103+[1]march!N103+[1]april!N103+[1]may!N103+[1]june!N103+[1]july!N103+[1]august!N103+[1]september!N103+'[1]october '!N103+[1]november!N103+[1]december!N103</f>
        <v>4218750</v>
      </c>
      <c r="O103" s="27">
        <f>+[1]january!O103+[1]february!O103+[1]march!O103+[1]april!O103+[1]may!O103+[1]june!O103+[1]july!O103+[1]august!O103+[1]september!O103+'[1]october '!O103+[1]november!O103+[1]december!O103</f>
        <v>4089835.63</v>
      </c>
      <c r="P103" s="27">
        <f>+N103-O103</f>
        <v>128914.37000000011</v>
      </c>
      <c r="Q103" s="28"/>
      <c r="R103" s="27">
        <f t="shared" si="38"/>
        <v>48094103</v>
      </c>
      <c r="S103" s="27">
        <f t="shared" si="38"/>
        <v>44349879.07</v>
      </c>
      <c r="T103" s="29">
        <f>+R103-S103</f>
        <v>3744223.9299999997</v>
      </c>
      <c r="U103" s="32">
        <f t="shared" si="26"/>
        <v>0.92214796209007166</v>
      </c>
    </row>
    <row r="104" spans="2:25" ht="27.75" customHeight="1">
      <c r="B104" s="33"/>
      <c r="C104" s="25"/>
      <c r="D104" s="25"/>
      <c r="E104" s="47" t="s">
        <v>51</v>
      </c>
      <c r="F104" s="48">
        <f t="shared" ref="F104:S104" si="39">SUM(F85:F103)</f>
        <v>5501608972.3000002</v>
      </c>
      <c r="G104" s="48">
        <f t="shared" si="39"/>
        <v>4688294600.9269991</v>
      </c>
      <c r="H104" s="48">
        <f t="shared" si="39"/>
        <v>813314371.37300014</v>
      </c>
      <c r="I104" s="48">
        <f t="shared" si="39"/>
        <v>0</v>
      </c>
      <c r="J104" s="48">
        <f>SUM(J85:J103)</f>
        <v>558445322.11000001</v>
      </c>
      <c r="K104" s="48">
        <f>SUM(K85:K103)</f>
        <v>540192212.79999995</v>
      </c>
      <c r="L104" s="48">
        <f>SUM(L85:L103)</f>
        <v>18253109.310000002</v>
      </c>
      <c r="M104" s="48">
        <f t="shared" si="39"/>
        <v>0</v>
      </c>
      <c r="N104" s="48">
        <f>SUM(N85:N103)</f>
        <v>28702071.640000001</v>
      </c>
      <c r="O104" s="48">
        <f>SUM(O85:O103)</f>
        <v>359406895.18999994</v>
      </c>
      <c r="P104" s="48">
        <f>SUM(P85:P103)</f>
        <v>-330704823.54999995</v>
      </c>
      <c r="Q104" s="48">
        <f t="shared" si="39"/>
        <v>0</v>
      </c>
      <c r="R104" s="48">
        <f t="shared" si="39"/>
        <v>6088756366.0500002</v>
      </c>
      <c r="S104" s="48">
        <f t="shared" si="39"/>
        <v>5587893708.9169989</v>
      </c>
      <c r="T104" s="50">
        <f>SUM(T85:T103)</f>
        <v>500862657.13299984</v>
      </c>
      <c r="U104" s="32">
        <f t="shared" si="26"/>
        <v>0.91773974404268543</v>
      </c>
    </row>
    <row r="105" spans="2:25" ht="24.95" customHeight="1">
      <c r="B105" s="33"/>
      <c r="C105" s="25"/>
      <c r="D105" s="25"/>
      <c r="E105" s="39"/>
      <c r="F105" s="27">
        <f>+[1]january!F105+[1]february!F105+[1]march!F105+[1]april!F105+[1]may!F105</f>
        <v>0</v>
      </c>
      <c r="G105" s="27">
        <f>+[1]january!G105+[1]february!G105+[1]march!G105+[1]april!G105+[1]may!G105</f>
        <v>0</v>
      </c>
      <c r="H105" s="27"/>
      <c r="I105" s="28"/>
      <c r="J105" s="27">
        <f>+[1]january!J105+[1]february!J105+[1]march!J105+[1]april!J105+[1]may!J105</f>
        <v>0</v>
      </c>
      <c r="K105" s="27">
        <f>+[1]january!K105+[1]february!K105+[1]march!K105+[1]april!K105+[1]may!K105</f>
        <v>0</v>
      </c>
      <c r="L105" s="27"/>
      <c r="M105" s="27"/>
      <c r="N105" s="27">
        <f>+[1]january!N105+[1]february!N105+[1]march!N105+[1]april!N105+[1]may!N105</f>
        <v>0</v>
      </c>
      <c r="O105" s="27">
        <f>+[1]january!O105+[1]february!O105+[1]march!O105+[1]april!O105+[1]may!O105</f>
        <v>0</v>
      </c>
      <c r="P105" s="27"/>
      <c r="Q105" s="28"/>
      <c r="R105" s="27"/>
      <c r="S105" s="27"/>
      <c r="T105" s="29"/>
      <c r="U105" s="32"/>
      <c r="Y105" s="3" t="s">
        <v>96</v>
      </c>
    </row>
    <row r="106" spans="2:25" ht="24.95" customHeight="1">
      <c r="B106" s="33"/>
      <c r="C106" s="40" t="s">
        <v>97</v>
      </c>
      <c r="D106" s="25"/>
      <c r="E106" s="39"/>
      <c r="F106" s="27">
        <f>SUM(F108:F136)</f>
        <v>9980701227.9599991</v>
      </c>
      <c r="G106" s="27">
        <f>SUM(G108:G136)</f>
        <v>6583623501.4943991</v>
      </c>
      <c r="H106" s="27">
        <f t="shared" ref="H106:T106" si="40">SUM(H108:H136)</f>
        <v>3397077726.4656005</v>
      </c>
      <c r="I106" s="27">
        <f t="shared" si="40"/>
        <v>0</v>
      </c>
      <c r="J106" s="27">
        <f>SUM(J108:J136)</f>
        <v>353684515.30999994</v>
      </c>
      <c r="K106" s="27">
        <f>SUM(K108:K136)</f>
        <v>278974220.10999995</v>
      </c>
      <c r="L106" s="27">
        <f>SUM(L108:L136)</f>
        <v>74710295.199999988</v>
      </c>
      <c r="M106" s="27">
        <f t="shared" si="40"/>
        <v>0</v>
      </c>
      <c r="N106" s="27">
        <f>SUM(N108:N136)</f>
        <v>19019048</v>
      </c>
      <c r="O106" s="27">
        <f>SUM(O108:O136)</f>
        <v>75884793.74000001</v>
      </c>
      <c r="P106" s="27">
        <f>SUM(P108:P136)</f>
        <v>-56865745.74000001</v>
      </c>
      <c r="Q106" s="27">
        <f t="shared" si="40"/>
        <v>0</v>
      </c>
      <c r="R106" s="27">
        <f t="shared" si="40"/>
        <v>10353404791.27</v>
      </c>
      <c r="S106" s="27">
        <f t="shared" si="40"/>
        <v>6938482515.3444004</v>
      </c>
      <c r="T106" s="29">
        <f t="shared" si="40"/>
        <v>3414922275.9256001</v>
      </c>
      <c r="U106" s="32">
        <f>+S106/R106</f>
        <v>0.67016432325672559</v>
      </c>
    </row>
    <row r="107" spans="2:25" ht="24.95" customHeight="1">
      <c r="B107" s="33"/>
      <c r="C107" s="37" t="s">
        <v>98</v>
      </c>
      <c r="D107" s="37"/>
      <c r="E107" s="25"/>
      <c r="F107" s="27"/>
      <c r="G107" s="27"/>
      <c r="H107" s="27">
        <f t="shared" ref="H107:H115" si="41">+F107-G107</f>
        <v>0</v>
      </c>
      <c r="I107" s="28"/>
      <c r="J107" s="27"/>
      <c r="K107" s="27"/>
      <c r="L107" s="27">
        <f t="shared" ref="L107:L115" si="42">+J107-K107</f>
        <v>0</v>
      </c>
      <c r="M107" s="27"/>
      <c r="N107" s="27"/>
      <c r="O107" s="27"/>
      <c r="P107" s="27">
        <f t="shared" ref="P107:P115" si="43">+N107-O107</f>
        <v>0</v>
      </c>
      <c r="Q107" s="28"/>
      <c r="R107" s="27"/>
      <c r="S107" s="27"/>
      <c r="T107" s="29"/>
      <c r="U107" s="32"/>
    </row>
    <row r="108" spans="2:25" ht="24.95" customHeight="1">
      <c r="B108" s="33"/>
      <c r="C108" s="37"/>
      <c r="D108" s="37"/>
      <c r="E108" s="25" t="s">
        <v>99</v>
      </c>
      <c r="F108" s="27">
        <f>+[1]january!F108+[1]february!F108+[1]march!F108+[1]april!F108+[1]may!F108+[1]june!F108+[1]july!F108+[1]august!F108+[1]september!F108+'[1]october '!F108+[1]november!F108+[1]december!F108</f>
        <v>1707978598</v>
      </c>
      <c r="G108" s="27">
        <f>+[1]january!G108+[1]february!G108+[1]march!G108+[1]april!G108+[1]may!G108+[1]june!G108+[1]july!G108+[1]august!G108+[1]september!G108+'[1]october '!G108+[1]november!G108+[1]december!G108</f>
        <v>361908854.72999996</v>
      </c>
      <c r="H108" s="27">
        <f t="shared" si="41"/>
        <v>1346069743.27</v>
      </c>
      <c r="I108" s="28"/>
      <c r="J108" s="27">
        <f>+[1]january!J108+[1]february!J108+[1]march!J108+[1]april!J108+[1]may!J108+[1]june!J108+[1]july!J108+[1]august!J108+[1]september!J108+'[1]october '!J108+[1]november!J108+[1]december!J108</f>
        <v>2782643</v>
      </c>
      <c r="K108" s="27">
        <f>+[1]january!K108+[1]february!K108+[1]march!K108+[1]april!K108+[1]may!K108+[1]june!K108+[1]july!K108+[1]august!K108+[1]september!K108+'[1]october '!K108+[1]november!K108+[1]december!K108</f>
        <v>2782643</v>
      </c>
      <c r="L108" s="27">
        <f t="shared" si="42"/>
        <v>0</v>
      </c>
      <c r="M108" s="27"/>
      <c r="N108" s="27">
        <f>+[1]january!N108+[1]february!N108+[1]march!N108+[1]april!N108+[1]may!N108+[1]june!N108+[1]july!N108+[1]august!N108+[1]september!N108+'[1]october '!N108+[1]november!N108+[1]december!N108</f>
        <v>0</v>
      </c>
      <c r="O108" s="27">
        <f>+[1]january!O108+[1]february!O108+[1]march!O108+[1]april!O108+[1]may!O108+[1]june!O108+[1]july!O108+[1]august!O108+[1]september!O108+'[1]october '!O108+[1]november!O108+[1]december!O108</f>
        <v>0</v>
      </c>
      <c r="P108" s="27">
        <f t="shared" si="43"/>
        <v>0</v>
      </c>
      <c r="Q108" s="28"/>
      <c r="R108" s="27">
        <f t="shared" ref="R108:S115" si="44">+F108+J108+N108</f>
        <v>1710761241</v>
      </c>
      <c r="S108" s="27">
        <f t="shared" si="44"/>
        <v>364691497.72999996</v>
      </c>
      <c r="T108" s="29">
        <f t="shared" ref="T108:T115" si="45">+R108-S108</f>
        <v>1346069743.27</v>
      </c>
      <c r="U108" s="32">
        <f t="shared" si="26"/>
        <v>0.21317498256906087</v>
      </c>
    </row>
    <row r="109" spans="2:25" ht="27" customHeight="1">
      <c r="B109" s="33"/>
      <c r="C109" s="25"/>
      <c r="D109" s="25"/>
      <c r="E109" s="39" t="s">
        <v>100</v>
      </c>
      <c r="F109" s="27">
        <f>+[1]january!F109+[1]february!F109+[1]march!F109+[1]april!F109+[1]may!F109+[1]june!F109+[1]july!F109+[1]august!F109+[1]september!F109+'[1]october '!F109+[1]november!F109+[1]december!F109</f>
        <v>418399015</v>
      </c>
      <c r="G109" s="27">
        <f>+[1]january!G109+[1]february!G109+[1]march!G109+[1]april!G109+[1]may!G109+[1]june!G109+[1]july!G109+[1]august!G109+[1]september!G109+'[1]october '!G109+[1]november!G109+[1]december!G109</f>
        <v>409638387.15999997</v>
      </c>
      <c r="H109" s="27">
        <f t="shared" si="41"/>
        <v>8760627.8400000334</v>
      </c>
      <c r="I109" s="28"/>
      <c r="J109" s="27">
        <f>+[1]january!J109+[1]february!J109+[1]march!J109+[1]april!J109+[1]may!J109+[1]june!J109+[1]july!J109+[1]august!J109+[1]september!J109+'[1]october '!J109+[1]november!J109+[1]december!J109</f>
        <v>14599725</v>
      </c>
      <c r="K109" s="27">
        <f>+[1]january!K109+[1]february!K109+[1]march!K109+[1]april!K109+[1]may!K109+[1]june!K109+[1]july!K109+[1]august!K109+[1]september!K109+'[1]october '!K109+[1]november!K109+[1]december!K109</f>
        <v>9824936.6400000006</v>
      </c>
      <c r="L109" s="27">
        <f t="shared" si="42"/>
        <v>4774788.3599999994</v>
      </c>
      <c r="M109" s="27"/>
      <c r="N109" s="27">
        <f>+[1]january!N109+[1]february!N109+[1]march!N109+[1]april!N109+[1]may!N109+[1]june!N109+[1]july!N109+[1]august!N109+[1]september!N109+'[1]october '!N109+[1]november!N109+[1]december!N109</f>
        <v>0</v>
      </c>
      <c r="O109" s="27">
        <f>+[1]january!O109+[1]february!O109+[1]march!O109+[1]april!O109+[1]may!O109+[1]june!O109+[1]july!O109+[1]august!O109+[1]september!O109+'[1]october '!O109+[1]november!O109+[1]december!O109</f>
        <v>0</v>
      </c>
      <c r="P109" s="27">
        <f t="shared" si="43"/>
        <v>0</v>
      </c>
      <c r="Q109" s="28"/>
      <c r="R109" s="27">
        <f t="shared" si="44"/>
        <v>432998740</v>
      </c>
      <c r="S109" s="27">
        <f t="shared" si="44"/>
        <v>419463323.79999995</v>
      </c>
      <c r="T109" s="29">
        <f t="shared" si="45"/>
        <v>13535416.200000048</v>
      </c>
      <c r="U109" s="32">
        <f t="shared" si="26"/>
        <v>0.96874028732739492</v>
      </c>
    </row>
    <row r="110" spans="2:25" ht="27" customHeight="1">
      <c r="B110" s="33"/>
      <c r="C110" s="25"/>
      <c r="D110" s="25"/>
      <c r="E110" s="39" t="s">
        <v>101</v>
      </c>
      <c r="F110" s="27">
        <f>+[1]january!F110+[1]february!F110+[1]march!F110+[1]april!F110+[1]may!F110+[1]june!F110+[1]july!F110+[1]august!F110+[1]september!F110+'[1]october '!F110+[1]november!F110+[1]december!F110</f>
        <v>72649290</v>
      </c>
      <c r="G110" s="27">
        <f>+[1]january!G110+[1]february!G110+[1]march!G110+[1]april!G110+[1]may!G110+[1]june!G110+[1]july!G110+[1]august!G110+[1]september!G110+'[1]october '!G110+[1]november!G110+[1]december!G110</f>
        <v>57474359.439999998</v>
      </c>
      <c r="H110" s="27">
        <f t="shared" si="41"/>
        <v>15174930.560000002</v>
      </c>
      <c r="I110" s="28"/>
      <c r="J110" s="27">
        <f>+[1]january!J110+[1]february!J110+[1]march!J110+[1]april!J110+[1]may!J110+[1]june!J110+[1]july!J110+[1]august!J110+[1]september!J110+'[1]october '!J110+[1]november!J110+[1]december!J110</f>
        <v>1222594</v>
      </c>
      <c r="K110" s="27">
        <f>+[1]january!K110+[1]february!K110+[1]march!K110+[1]april!K110+[1]may!K110+[1]june!K110+[1]july!K110+[1]august!K110+[1]september!K110+'[1]october '!K110+[1]november!K110+[1]december!K110</f>
        <v>871380.9</v>
      </c>
      <c r="L110" s="27">
        <f t="shared" si="42"/>
        <v>351213.1</v>
      </c>
      <c r="M110" s="27"/>
      <c r="N110" s="27">
        <f>+[1]january!N110+[1]february!N110+[1]march!N110+[1]april!N110+[1]may!N110+[1]june!N110+[1]july!N110+[1]august!N110+[1]september!N110+'[1]october '!N110+[1]november!N110+[1]december!N110</f>
        <v>0</v>
      </c>
      <c r="O110" s="27">
        <f>+[1]january!O110+[1]february!O110+[1]march!O110+[1]april!O110+[1]may!O110+[1]june!O110+[1]july!O110+[1]august!O110+[1]september!O110+'[1]october '!O110+[1]november!O110+[1]december!O110</f>
        <v>0</v>
      </c>
      <c r="P110" s="27">
        <f t="shared" si="43"/>
        <v>0</v>
      </c>
      <c r="Q110" s="28"/>
      <c r="R110" s="27">
        <f t="shared" si="44"/>
        <v>73871884</v>
      </c>
      <c r="S110" s="27">
        <f t="shared" si="44"/>
        <v>58345740.339999996</v>
      </c>
      <c r="T110" s="29">
        <f t="shared" si="45"/>
        <v>15526143.660000004</v>
      </c>
      <c r="U110" s="32">
        <f t="shared" si="26"/>
        <v>0.789823369605681</v>
      </c>
    </row>
    <row r="111" spans="2:25" ht="29.25" customHeight="1">
      <c r="B111" s="33"/>
      <c r="C111" s="25"/>
      <c r="D111" s="25"/>
      <c r="E111" s="39" t="s">
        <v>102</v>
      </c>
      <c r="F111" s="27">
        <f>+[1]january!F111+[1]february!F111+[1]march!F111+[1]april!F111+[1]may!F111+[1]june!F111+[1]july!F111+[1]august!F111+[1]september!F111+'[1]october '!F111+[1]november!F111+[1]december!F111</f>
        <v>31341687</v>
      </c>
      <c r="G111" s="27">
        <f>+[1]january!G111+[1]february!G111+[1]march!G111+[1]april!G111+[1]may!G111+[1]june!G111+[1]july!G111+[1]august!G111+[1]september!G111+'[1]october '!G111+[1]november!G111+[1]december!G111</f>
        <v>28487501.674400002</v>
      </c>
      <c r="H111" s="27">
        <f t="shared" si="41"/>
        <v>2854185.3255999982</v>
      </c>
      <c r="I111" s="28"/>
      <c r="J111" s="27">
        <f>+[1]january!J111+[1]february!J111+[1]march!J111+[1]april!J111+[1]may!J111+[1]june!J111+[1]july!J111+[1]august!J111+[1]september!J111+'[1]october '!J111+[1]november!J111+[1]december!J111</f>
        <v>1878870</v>
      </c>
      <c r="K111" s="27">
        <f>+[1]january!K111+[1]february!K111+[1]march!K111+[1]april!K111+[1]may!K111+[1]june!K111+[1]july!K111+[1]august!K111+[1]september!K111+'[1]october '!K111+[1]november!K111+[1]december!K111</f>
        <v>1878870</v>
      </c>
      <c r="L111" s="27">
        <f t="shared" si="42"/>
        <v>0</v>
      </c>
      <c r="M111" s="27"/>
      <c r="N111" s="27">
        <f>+[1]january!N111+[1]february!N111+[1]march!N111+[1]april!N111+[1]may!N111+[1]june!N111+[1]july!N111+[1]august!N111+[1]september!N111+'[1]october '!N111+[1]november!N111+[1]december!N111</f>
        <v>0</v>
      </c>
      <c r="O111" s="27">
        <f>+[1]january!O111+[1]february!O111+[1]march!O111+[1]april!O111+[1]may!O111+[1]june!O111+[1]july!O111+[1]august!O111+[1]september!O111+'[1]october '!O111+[1]november!O111+[1]december!O111</f>
        <v>0</v>
      </c>
      <c r="P111" s="27">
        <f t="shared" si="43"/>
        <v>0</v>
      </c>
      <c r="Q111" s="28"/>
      <c r="R111" s="27">
        <f t="shared" si="44"/>
        <v>33220557</v>
      </c>
      <c r="S111" s="27">
        <f t="shared" si="44"/>
        <v>30366371.674400002</v>
      </c>
      <c r="T111" s="29">
        <f t="shared" si="45"/>
        <v>2854185.3255999982</v>
      </c>
      <c r="U111" s="32">
        <f t="shared" si="26"/>
        <v>0.91408376067866659</v>
      </c>
    </row>
    <row r="112" spans="2:25" ht="24.95" customHeight="1">
      <c r="B112" s="33"/>
      <c r="C112" s="25"/>
      <c r="D112" s="25"/>
      <c r="E112" s="44" t="s">
        <v>103</v>
      </c>
      <c r="F112" s="27">
        <f>+[1]january!F112+[1]february!F112+[1]march!F112+[1]april!F112+[1]may!F112+[1]june!F112+[1]july!F112+[1]august!F112+[1]september!F112+'[1]october '!F112+[1]november!F112+[1]december!F112</f>
        <v>19518177</v>
      </c>
      <c r="G112" s="27">
        <f>+[1]january!G112+[1]february!G112+[1]march!G112+[1]april!G112+[1]may!G112+[1]june!G112+[1]july!G112+[1]august!G112+[1]september!G112+'[1]october '!G112+[1]november!G112+[1]december!G112</f>
        <v>18273007.619999997</v>
      </c>
      <c r="H112" s="27">
        <f t="shared" si="41"/>
        <v>1245169.3800000027</v>
      </c>
      <c r="I112" s="28"/>
      <c r="J112" s="27">
        <f>+[1]january!J112+[1]february!J112+[1]march!J112+[1]april!J112+[1]may!J112+[1]june!J112+[1]july!J112+[1]august!J112+[1]september!J112+'[1]october '!J112+[1]november!J112+[1]december!J112</f>
        <v>740024</v>
      </c>
      <c r="K112" s="27">
        <f>+[1]january!K112+[1]february!K112+[1]march!K112+[1]april!K112+[1]may!K112+[1]june!K112+[1]july!K112+[1]august!K112+[1]september!K112+'[1]october '!K112+[1]november!K112+[1]december!K112</f>
        <v>663817.80000000005</v>
      </c>
      <c r="L112" s="27">
        <f t="shared" si="42"/>
        <v>76206.199999999953</v>
      </c>
      <c r="M112" s="27"/>
      <c r="N112" s="27">
        <f>+[1]january!N112+[1]february!N112+[1]march!N112+[1]april!N112+[1]may!N112+[1]june!N112+[1]july!N112+[1]august!N112+[1]september!N112+'[1]october '!N112+[1]november!N112+[1]december!N112</f>
        <v>0</v>
      </c>
      <c r="O112" s="27">
        <f>+[1]january!O112+[1]february!O112+[1]march!O112+[1]april!O112+[1]may!O112+[1]june!O112+[1]july!O112+[1]august!O112+[1]september!O112+'[1]october '!O112+[1]november!O112+[1]december!O112</f>
        <v>0</v>
      </c>
      <c r="P112" s="27">
        <f t="shared" si="43"/>
        <v>0</v>
      </c>
      <c r="Q112" s="28"/>
      <c r="R112" s="27">
        <f t="shared" si="44"/>
        <v>20258201</v>
      </c>
      <c r="S112" s="27">
        <f t="shared" si="44"/>
        <v>18936825.419999998</v>
      </c>
      <c r="T112" s="29">
        <f t="shared" si="45"/>
        <v>1321375.5800000019</v>
      </c>
      <c r="U112" s="32">
        <f t="shared" si="26"/>
        <v>0.93477330094612043</v>
      </c>
    </row>
    <row r="113" spans="2:21" ht="28.5">
      <c r="B113" s="33"/>
      <c r="C113" s="25"/>
      <c r="D113" s="25"/>
      <c r="E113" s="39" t="s">
        <v>104</v>
      </c>
      <c r="F113" s="27">
        <f>+[1]january!F113+[1]february!F113+[1]march!F113+[1]april!F113+[1]may!F113+[1]june!F113+[1]july!F113+[1]august!F113+[1]september!F113+'[1]october '!F113+[1]november!F113+[1]december!F113</f>
        <v>70410368</v>
      </c>
      <c r="G113" s="27">
        <f>+[1]january!G113+[1]february!G113+[1]march!G113+[1]april!G113+[1]may!G113+[1]june!G113+[1]july!G113+[1]august!G113+[1]september!G113+'[1]october '!G113+[1]november!G113+[1]december!G113</f>
        <v>64203421.75</v>
      </c>
      <c r="H113" s="27">
        <f t="shared" si="41"/>
        <v>6206946.25</v>
      </c>
      <c r="I113" s="28"/>
      <c r="J113" s="27">
        <f>+[1]january!J113+[1]february!J113+[1]march!J113+[1]april!J113+[1]may!J113+[1]june!J113+[1]july!J113+[1]august!J113+[1]september!J113+'[1]october '!J113+[1]november!J113+[1]december!J113</f>
        <v>64514709</v>
      </c>
      <c r="K113" s="27">
        <f>+[1]january!K113+[1]february!K113+[1]march!K113+[1]april!K113+[1]may!K113+[1]june!K113+[1]july!K113+[1]august!K113+[1]september!K113+'[1]october '!K113+[1]november!K113+[1]december!K113</f>
        <v>20361100.559999999</v>
      </c>
      <c r="L113" s="27">
        <f t="shared" si="42"/>
        <v>44153608.439999998</v>
      </c>
      <c r="M113" s="27"/>
      <c r="N113" s="27">
        <f>+[1]january!N113+[1]february!N113+[1]march!N113+[1]april!N113+[1]may!N113+[1]june!N113+[1]july!N113+[1]august!N113+[1]september!N113+'[1]october '!N113+[1]november!N113+[1]december!N113</f>
        <v>0</v>
      </c>
      <c r="O113" s="27">
        <f>+[1]january!O113+[1]february!O113+[1]march!O113+[1]april!O113+[1]may!O113+[1]june!O113+[1]july!O113+[1]august!O113+[1]september!O113+'[1]october '!O113+[1]november!O113+[1]december!O113</f>
        <v>0</v>
      </c>
      <c r="P113" s="27">
        <f t="shared" si="43"/>
        <v>0</v>
      </c>
      <c r="Q113" s="28"/>
      <c r="R113" s="27">
        <f t="shared" si="44"/>
        <v>134925077</v>
      </c>
      <c r="S113" s="27">
        <f t="shared" si="44"/>
        <v>84564522.310000002</v>
      </c>
      <c r="T113" s="29">
        <f t="shared" si="45"/>
        <v>50360554.689999998</v>
      </c>
      <c r="U113" s="32">
        <f t="shared" si="26"/>
        <v>0.6267517068750682</v>
      </c>
    </row>
    <row r="114" spans="2:21" ht="42.75">
      <c r="B114" s="33"/>
      <c r="C114" s="25"/>
      <c r="D114" s="25"/>
      <c r="E114" s="39" t="s">
        <v>105</v>
      </c>
      <c r="F114" s="27">
        <f>+[1]january!F114+[1]february!F114+[1]march!F114+[1]april!F114+[1]may!F114+[1]june!F114+[1]july!F114+[1]august!F114+[1]september!F114+'[1]october '!F114+[1]november!F114+[1]december!F114</f>
        <v>117840914</v>
      </c>
      <c r="G114" s="27">
        <f>+[1]january!G114+[1]february!G114+[1]march!G114+[1]april!G114+[1]may!G114+[1]june!G114+[1]july!G114+[1]august!G114+[1]september!G114+'[1]october '!G114+[1]november!G114+[1]december!G114</f>
        <v>116709849.99000001</v>
      </c>
      <c r="H114" s="27">
        <f t="shared" si="41"/>
        <v>1131064.0099999905</v>
      </c>
      <c r="I114" s="28"/>
      <c r="J114" s="27">
        <f>+[1]january!J114+[1]february!J114+[1]march!J114+[1]april!J114+[1]may!J114+[1]june!J114+[1]july!J114+[1]august!J114+[1]september!J114+'[1]october '!J114+[1]november!J114+[1]december!J114</f>
        <v>4531307</v>
      </c>
      <c r="K114" s="27">
        <f>+[1]january!K114+[1]february!K114+[1]march!K114+[1]april!K114+[1]may!K114+[1]june!K114+[1]july!K114+[1]august!K114+[1]september!K114+'[1]october '!K114+[1]november!K114+[1]december!K114</f>
        <v>4045605.63</v>
      </c>
      <c r="L114" s="27">
        <f t="shared" si="42"/>
        <v>485701.37000000011</v>
      </c>
      <c r="M114" s="27"/>
      <c r="N114" s="27">
        <f>+[1]january!N114+[1]february!N114+[1]march!N114+[1]april!N114+[1]may!N114+[1]june!N114+[1]july!N114+[1]august!N114+[1]september!N114+'[1]october '!N114+[1]november!N114+[1]december!N114</f>
        <v>90855</v>
      </c>
      <c r="O114" s="27">
        <f>+[1]january!O114+[1]february!O114+[1]march!O114+[1]april!O114+[1]may!O114+[1]june!O114+[1]july!O114+[1]august!O114+[1]september!O114+'[1]october '!O114+[1]november!O114+[1]december!O114</f>
        <v>90855</v>
      </c>
      <c r="P114" s="27">
        <f t="shared" si="43"/>
        <v>0</v>
      </c>
      <c r="Q114" s="28"/>
      <c r="R114" s="27">
        <f t="shared" si="44"/>
        <v>122463076</v>
      </c>
      <c r="S114" s="27">
        <f t="shared" si="44"/>
        <v>120846310.62</v>
      </c>
      <c r="T114" s="29">
        <f t="shared" si="45"/>
        <v>1616765.3799999952</v>
      </c>
      <c r="U114" s="32">
        <f t="shared" si="26"/>
        <v>0.98679793589375464</v>
      </c>
    </row>
    <row r="115" spans="2:21" ht="42.75">
      <c r="B115" s="33"/>
      <c r="C115" s="25"/>
      <c r="D115" s="25"/>
      <c r="E115" s="38" t="s">
        <v>106</v>
      </c>
      <c r="F115" s="27">
        <f>+[1]january!F115+[1]february!F115+[1]march!F115+[1]april!F115+[1]may!F115+[1]june!F115+[1]july!F115+[1]august!F115+[1]september!F115+'[1]october '!F115+[1]november!F115+[1]december!F115</f>
        <v>126844108</v>
      </c>
      <c r="G115" s="27">
        <f>+[1]january!G115+[1]february!G115+[1]march!G115+[1]april!G115+[1]may!G115+[1]june!G115+[1]july!G115+[1]august!G115+[1]september!G115+'[1]october '!G115+[1]november!G115+[1]december!G115</f>
        <v>113868025</v>
      </c>
      <c r="H115" s="27">
        <f t="shared" si="41"/>
        <v>12976083</v>
      </c>
      <c r="I115" s="28"/>
      <c r="J115" s="27">
        <f>+[1]january!J115+[1]february!J115+[1]march!J115+[1]april!J115+[1]may!J115+[1]june!J115+[1]july!J115+[1]august!J115+[1]september!J115+'[1]october '!J115+[1]november!J115+[1]december!J115</f>
        <v>5315152</v>
      </c>
      <c r="K115" s="27">
        <f>+[1]january!K115+[1]february!K115+[1]march!K115+[1]april!K115+[1]may!K115+[1]june!K115+[1]july!K115+[1]august!K115+[1]september!K115+'[1]october '!K115+[1]november!K115+[1]december!K115</f>
        <v>5209226.82</v>
      </c>
      <c r="L115" s="27">
        <f t="shared" si="42"/>
        <v>105925.1799999997</v>
      </c>
      <c r="M115" s="27"/>
      <c r="N115" s="27">
        <f>+[1]january!N115+[1]february!N115+[1]march!N115+[1]april!N115+[1]may!N115+[1]june!N115+[1]july!N115+[1]august!N115+[1]september!N115+'[1]october '!N115+[1]november!N115+[1]december!N115</f>
        <v>0</v>
      </c>
      <c r="O115" s="27">
        <f>+[1]january!O115+[1]february!O115+[1]march!O115+[1]april!O115+[1]may!O115+[1]june!O115+[1]july!O115+[1]august!O115+[1]september!O115+'[1]october '!O115+[1]november!O115+[1]december!O115</f>
        <v>0</v>
      </c>
      <c r="P115" s="27">
        <f t="shared" si="43"/>
        <v>0</v>
      </c>
      <c r="Q115" s="28"/>
      <c r="R115" s="27">
        <f t="shared" si="44"/>
        <v>132159260</v>
      </c>
      <c r="S115" s="27">
        <f t="shared" si="44"/>
        <v>119077251.81999999</v>
      </c>
      <c r="T115" s="29">
        <f t="shared" si="45"/>
        <v>13082008.180000007</v>
      </c>
      <c r="U115" s="32">
        <f t="shared" si="26"/>
        <v>0.90101330636990551</v>
      </c>
    </row>
    <row r="116" spans="2:21" ht="14.25">
      <c r="B116" s="33"/>
      <c r="C116" s="25"/>
      <c r="D116" s="25"/>
      <c r="E116" s="44"/>
      <c r="F116" s="27">
        <f>+[1]january!F116+[1]february!F116+[1]march!F116+[1]april!F116+[1]may!F116+[1]june!F116+[1]july!F116+[1]august!F116+[1]september!F116+'[1]october '!F116+[1]november!F116+[1]december!F116</f>
        <v>0</v>
      </c>
      <c r="G116" s="27">
        <f>+[1]january!G116+[1]february!G116+[1]march!G116+[1]april!G116+[1]may!G116+[1]june!G116+[1]july!G116+[1]august!G116+[1]september!G116+'[1]october '!G116+[1]november!G116+[1]december!G116</f>
        <v>0</v>
      </c>
      <c r="H116" s="27"/>
      <c r="I116" s="28"/>
      <c r="J116" s="27">
        <f>+[1]january!J116+[1]february!J116+[1]march!J116+[1]april!J116+[1]may!J116+[1]june!J116+[1]july!J116+[1]august!J116+[1]september!J116+'[1]october '!J116+[1]november!J116+[1]december!J116</f>
        <v>0</v>
      </c>
      <c r="K116" s="27">
        <f>+[1]january!K116+[1]february!K116+[1]march!K116+[1]april!K116+[1]may!K116+[1]june!K116+[1]july!K116+[1]august!K116+[1]september!K116+'[1]october '!K116+[1]november!K116+[1]december!K116</f>
        <v>0</v>
      </c>
      <c r="L116" s="27"/>
      <c r="M116" s="27"/>
      <c r="N116" s="27">
        <f>+[1]january!N116+[1]february!N116+[1]march!N116+[1]april!N116+[1]may!N116+[1]june!N116+[1]july!N116+[1]august!N116+[1]september!N116+'[1]october '!N116+[1]november!N116+[1]december!N116</f>
        <v>0</v>
      </c>
      <c r="O116" s="27">
        <f>+[1]january!O116+[1]february!O116+[1]march!O116+[1]april!O116+[1]may!O116+[1]june!O116+[1]july!O116+[1]august!O116+[1]september!O116+'[1]october '!O116+[1]november!O116+[1]december!O116</f>
        <v>0</v>
      </c>
      <c r="P116" s="27"/>
      <c r="Q116" s="28"/>
      <c r="R116" s="27"/>
      <c r="S116" s="27"/>
      <c r="T116" s="29"/>
      <c r="U116" s="32"/>
    </row>
    <row r="117" spans="2:21" ht="15">
      <c r="B117" s="33"/>
      <c r="C117" s="37" t="s">
        <v>107</v>
      </c>
      <c r="D117" s="37"/>
      <c r="E117" s="25"/>
      <c r="F117" s="27">
        <f>+[1]january!F117+[1]february!F117+[1]march!F117+[1]april!F117+[1]may!F117+[1]june!F117+[1]july!F117+[1]august!F117+[1]september!F117+'[1]october '!F117+[1]november!F117+[1]december!F117</f>
        <v>0</v>
      </c>
      <c r="G117" s="27">
        <f>+[1]january!G117+[1]february!G117+[1]march!G117+[1]april!G117+[1]may!G117+[1]june!G117+[1]july!G117+[1]august!G117+[1]september!G117+'[1]october '!G117+[1]november!G117+[1]december!G117</f>
        <v>0</v>
      </c>
      <c r="H117" s="27"/>
      <c r="I117" s="28"/>
      <c r="J117" s="27">
        <f>+[1]january!J117+[1]february!J117+[1]march!J117+[1]april!J117+[1]may!J117+[1]june!J117+[1]july!J117+[1]august!J117+[1]september!J117+'[1]october '!J117+[1]november!J117+[1]december!J117</f>
        <v>0</v>
      </c>
      <c r="K117" s="27">
        <f>+[1]january!K117+[1]february!K117+[1]march!K117+[1]april!K117+[1]may!K117+[1]june!K117+[1]july!K117+[1]august!K117+[1]september!K117+'[1]october '!K117+[1]november!K117+[1]december!K117</f>
        <v>0</v>
      </c>
      <c r="L117" s="27"/>
      <c r="M117" s="27"/>
      <c r="N117" s="27">
        <f>+[1]january!N117+[1]february!N117+[1]march!N117+[1]april!N117+[1]may!N117+[1]june!N117+[1]july!N117+[1]august!N117+[1]september!N117+'[1]october '!N117+[1]november!N117+[1]december!N117</f>
        <v>0</v>
      </c>
      <c r="O117" s="27">
        <f>+[1]january!O117+[1]february!O117+[1]march!O117+[1]april!O117+[1]may!O117+[1]june!O117+[1]july!O117+[1]august!O117+[1]september!O117+'[1]october '!O117+[1]november!O117+[1]december!O117</f>
        <v>0</v>
      </c>
      <c r="P117" s="27"/>
      <c r="Q117" s="28"/>
      <c r="R117" s="27"/>
      <c r="S117" s="27"/>
      <c r="T117" s="29"/>
      <c r="U117" s="32"/>
    </row>
    <row r="118" spans="2:21" ht="15">
      <c r="B118" s="33"/>
      <c r="C118" s="37"/>
      <c r="D118" s="37"/>
      <c r="E118" s="25" t="s">
        <v>108</v>
      </c>
      <c r="F118" s="27">
        <f>+[1]january!F118+[1]february!F118+[1]march!F118+[1]april!F118+[1]may!F118+[1]june!F118+[1]july!F118+[1]august!F118+[1]september!F118+'[1]october '!F118+[1]november!F118+[1]december!F118</f>
        <v>745884000</v>
      </c>
      <c r="G118" s="27">
        <f>+[1]january!G118+[1]february!G118+[1]march!G118+[1]april!G118+[1]may!G118+[1]june!G118+[1]july!G118+[1]august!G118+[1]september!G118+'[1]october '!G118+[1]november!G118+[1]december!G118</f>
        <v>734114938.83000004</v>
      </c>
      <c r="H118" s="27">
        <f>+F118-G118</f>
        <v>11769061.169999957</v>
      </c>
      <c r="I118" s="28"/>
      <c r="J118" s="27">
        <f>+[1]january!J118+[1]february!J118+[1]march!J118+[1]april!J118+[1]may!J118+[1]june!J118+[1]july!J118+[1]august!J118+[1]september!J118+'[1]october '!J118+[1]november!J118+[1]december!J118</f>
        <v>23443944.399999999</v>
      </c>
      <c r="K118" s="27">
        <f>+[1]january!K118+[1]february!K118+[1]march!K118+[1]april!K118+[1]may!K118+[1]june!K118+[1]july!K118+[1]august!K118+[1]september!K118+'[1]october '!K118+[1]november!K118+[1]december!K118</f>
        <v>23216379.890000001</v>
      </c>
      <c r="L118" s="27">
        <f>+J118-K118</f>
        <v>227564.50999999791</v>
      </c>
      <c r="M118" s="27"/>
      <c r="N118" s="27">
        <f>+[1]january!N118+[1]february!N118+[1]march!N118+[1]april!N118+[1]may!N118+[1]june!N118+[1]july!N118+[1]august!N118+[1]september!N118+'[1]october '!N118+[1]november!N118+[1]december!N118</f>
        <v>0</v>
      </c>
      <c r="O118" s="27">
        <f>+[1]january!O118+[1]february!O118+[1]march!O118+[1]april!O118+[1]may!O118+[1]june!O118+[1]july!O118+[1]august!O118+[1]september!O118+'[1]october '!O118+[1]november!O118+[1]december!O118</f>
        <v>0</v>
      </c>
      <c r="P118" s="27">
        <f>+N118-O118</f>
        <v>0</v>
      </c>
      <c r="Q118" s="28"/>
      <c r="R118" s="27">
        <f t="shared" ref="R118:S121" si="46">+F118+J118+N118</f>
        <v>769327944.39999998</v>
      </c>
      <c r="S118" s="27">
        <f t="shared" si="46"/>
        <v>757331318.72000003</v>
      </c>
      <c r="T118" s="29">
        <f>+R118-S118</f>
        <v>11996625.679999948</v>
      </c>
      <c r="U118" s="32">
        <f t="shared" si="26"/>
        <v>0.98440635652542674</v>
      </c>
    </row>
    <row r="119" spans="2:21" ht="42.75">
      <c r="B119" s="33"/>
      <c r="C119" s="25"/>
      <c r="D119" s="25"/>
      <c r="E119" s="38" t="s">
        <v>109</v>
      </c>
      <c r="F119" s="27">
        <f>+[1]january!F119+[1]february!F119+[1]march!F119+[1]april!F119+[1]may!F119+[1]june!F119+[1]july!F119+[1]august!F119+[1]september!F119+'[1]october '!F119+[1]november!F119+[1]december!F119</f>
        <v>649001942.02999997</v>
      </c>
      <c r="G119" s="27">
        <f>+[1]january!G119+[1]february!G119+[1]march!G119+[1]april!G119+[1]may!G119+[1]june!G119+[1]july!G119+[1]august!G119+[1]september!G119+'[1]october '!G119+[1]november!G119+[1]december!G119</f>
        <v>559671312.77999997</v>
      </c>
      <c r="H119" s="27">
        <f>+F119-G119</f>
        <v>89330629.25</v>
      </c>
      <c r="I119" s="28"/>
      <c r="J119" s="27">
        <f>+[1]january!J119+[1]february!J119+[1]march!J119+[1]april!J119+[1]may!J119+[1]june!J119+[1]july!J119+[1]august!J119+[1]september!J119+'[1]october '!J119+[1]november!J119+[1]december!J119</f>
        <v>25222510</v>
      </c>
      <c r="K119" s="27">
        <f>+[1]january!K119+[1]february!K119+[1]march!K119+[1]april!K119+[1]may!K119+[1]june!K119+[1]july!K119+[1]august!K119+[1]september!K119+'[1]october '!K119+[1]november!K119+[1]december!K119</f>
        <v>10500000</v>
      </c>
      <c r="L119" s="27">
        <f>+J119-K119</f>
        <v>14722510</v>
      </c>
      <c r="M119" s="27"/>
      <c r="N119" s="27">
        <f>+[1]january!N119+[1]february!N119+[1]march!N119+[1]april!N119+[1]may!N119+[1]june!N119+[1]july!N119+[1]august!N119+[1]september!N119+'[1]october '!N119+[1]november!N119+[1]december!N119</f>
        <v>6278202</v>
      </c>
      <c r="O119" s="27">
        <f>+[1]january!O119+[1]february!O119+[1]march!O119+[1]april!O119+[1]may!O119+[1]june!O119+[1]july!O119+[1]august!O119+[1]september!O119+'[1]october '!O119+[1]november!O119+[1]december!O119</f>
        <v>6277694.7599999998</v>
      </c>
      <c r="P119" s="27">
        <f>+N119-O119</f>
        <v>507.24000000022352</v>
      </c>
      <c r="Q119" s="28"/>
      <c r="R119" s="27">
        <f t="shared" si="46"/>
        <v>680502654.02999997</v>
      </c>
      <c r="S119" s="27">
        <f t="shared" si="46"/>
        <v>576449007.53999996</v>
      </c>
      <c r="T119" s="29">
        <f>+R119-S119</f>
        <v>104053646.49000001</v>
      </c>
      <c r="U119" s="32">
        <f t="shared" si="26"/>
        <v>0.84709296007328605</v>
      </c>
    </row>
    <row r="120" spans="2:21" ht="57">
      <c r="B120" s="33"/>
      <c r="C120" s="25"/>
      <c r="D120" s="25"/>
      <c r="E120" s="38" t="s">
        <v>110</v>
      </c>
      <c r="F120" s="27">
        <f>+[1]january!F120+[1]february!F120+[1]march!F120+[1]april!F120+[1]may!F120+[1]june!F120+[1]july!F120+[1]august!F120+[1]september!F120+'[1]october '!F120+[1]november!F120+[1]december!F120</f>
        <v>225208910.30000001</v>
      </c>
      <c r="G120" s="27">
        <f>+[1]january!G120+[1]february!G120+[1]march!G120+[1]april!G120+[1]may!G120+[1]june!G120+[1]july!G120+[1]august!G120+[1]september!G120+'[1]october '!G120+[1]november!G120+[1]december!G120</f>
        <v>195997192.93000004</v>
      </c>
      <c r="H120" s="27">
        <f>+F120-G120</f>
        <v>29211717.369999975</v>
      </c>
      <c r="I120" s="28"/>
      <c r="J120" s="27">
        <f>+[1]january!J120+[1]february!J120+[1]march!J120+[1]april!J120+[1]may!J120+[1]june!J120+[1]july!J120+[1]august!J120+[1]september!J120+'[1]october '!J120+[1]november!J120+[1]december!J120</f>
        <v>17148146</v>
      </c>
      <c r="K120" s="27">
        <f>+[1]january!K120+[1]february!K120+[1]march!K120+[1]april!K120+[1]may!K120+[1]june!K120+[1]july!K120+[1]august!K120+[1]september!K120+'[1]october '!K120+[1]november!K120+[1]december!K120</f>
        <v>15701146</v>
      </c>
      <c r="L120" s="27">
        <f>+J120-K120</f>
        <v>1447000</v>
      </c>
      <c r="M120" s="27"/>
      <c r="N120" s="27">
        <f>+[1]january!N120+[1]february!N120+[1]march!N120+[1]april!N120+[1]may!N120+[1]june!N120+[1]july!N120+[1]august!N120+[1]september!N120+'[1]october '!N120+[1]november!N120+[1]december!N120</f>
        <v>450832</v>
      </c>
      <c r="O120" s="27">
        <f>+[1]january!O120+[1]february!O120+[1]march!O120+[1]april!O120+[1]may!O120+[1]june!O120+[1]july!O120+[1]august!O120+[1]september!O120+'[1]october '!O120+[1]november!O120+[1]december!O120</f>
        <v>450832</v>
      </c>
      <c r="P120" s="27">
        <f>+N120-O120</f>
        <v>0</v>
      </c>
      <c r="Q120" s="28"/>
      <c r="R120" s="27">
        <f t="shared" si="46"/>
        <v>242807888.30000001</v>
      </c>
      <c r="S120" s="27">
        <f t="shared" si="46"/>
        <v>212149170.93000004</v>
      </c>
      <c r="T120" s="29">
        <f>+R120-S120</f>
        <v>30658717.369999975</v>
      </c>
      <c r="U120" s="32">
        <f t="shared" si="26"/>
        <v>0.87373261394160406</v>
      </c>
    </row>
    <row r="121" spans="2:21" ht="42.75">
      <c r="B121" s="33"/>
      <c r="C121" s="25"/>
      <c r="D121" s="25"/>
      <c r="E121" s="39" t="s">
        <v>111</v>
      </c>
      <c r="F121" s="27">
        <f>+[1]january!F121+[1]february!F121+[1]march!F121+[1]april!F121+[1]may!F121+[1]june!F121+[1]july!F121+[1]august!F121+[1]september!F121+'[1]october '!F121+[1]november!F121+[1]december!F121</f>
        <v>270294908</v>
      </c>
      <c r="G121" s="27">
        <f>+[1]january!G121+[1]february!G121+[1]march!G121+[1]april!G121+[1]may!G121+[1]june!G121+[1]july!G121+[1]august!G121+[1]september!G121+'[1]october '!G121+[1]november!G121+[1]december!G121</f>
        <v>258141280.75999996</v>
      </c>
      <c r="H121" s="27">
        <f>+F121-G121</f>
        <v>12153627.240000039</v>
      </c>
      <c r="I121" s="28"/>
      <c r="J121" s="27">
        <f>+[1]january!J121+[1]february!J121+[1]march!J121+[1]april!J121+[1]may!J121+[1]june!J121+[1]july!J121+[1]august!J121+[1]september!J121+'[1]october '!J121+[1]november!J121+[1]december!J121</f>
        <v>6957388</v>
      </c>
      <c r="K121" s="27">
        <f>+[1]january!K121+[1]february!K121+[1]march!K121+[1]april!K121+[1]may!K121+[1]june!K121+[1]july!K121+[1]august!K121+[1]september!K121+'[1]october '!K121+[1]november!K121+[1]december!K121</f>
        <v>6957388</v>
      </c>
      <c r="L121" s="27">
        <f>+J121-K121</f>
        <v>0</v>
      </c>
      <c r="M121" s="27"/>
      <c r="N121" s="27">
        <f>+[1]january!N121+[1]february!N121+[1]march!N121+[1]april!N121+[1]may!N121+[1]june!N121+[1]july!N121+[1]august!N121+[1]september!N121+'[1]october '!N121+[1]november!N121+[1]december!N121</f>
        <v>1841488</v>
      </c>
      <c r="O121" s="27">
        <f>+[1]january!O121+[1]february!O121+[1]march!O121+[1]april!O121+[1]may!O121+[1]june!O121+[1]july!O121+[1]august!O121+[1]september!O121+'[1]october '!O121+[1]november!O121+[1]december!O121</f>
        <v>1841488</v>
      </c>
      <c r="P121" s="27">
        <f>+N121-O121</f>
        <v>0</v>
      </c>
      <c r="Q121" s="28"/>
      <c r="R121" s="27">
        <f t="shared" si="46"/>
        <v>279093784</v>
      </c>
      <c r="S121" s="27">
        <f t="shared" si="46"/>
        <v>266940156.75999996</v>
      </c>
      <c r="T121" s="29">
        <f>+R121-S121</f>
        <v>12153627.240000039</v>
      </c>
      <c r="U121" s="32">
        <f t="shared" si="26"/>
        <v>0.95645324999427417</v>
      </c>
    </row>
    <row r="122" spans="2:21" ht="14.25">
      <c r="B122" s="33"/>
      <c r="C122" s="25"/>
      <c r="D122" s="25"/>
      <c r="E122" s="39"/>
      <c r="F122" s="27">
        <f>+[1]january!F122+[1]february!F122+[1]march!F122+[1]april!F122+[1]may!F122+[1]june!F122+[1]july!F122+[1]august!F122+[1]september!F122+'[1]october '!F122+[1]november!F122+[1]december!F122</f>
        <v>0</v>
      </c>
      <c r="G122" s="27">
        <f>+[1]january!G122+[1]february!G122+[1]march!G122+[1]april!G122+[1]may!G122+[1]june!G122+[1]july!G122+[1]august!G122+[1]september!G122+'[1]october '!G122+[1]november!G122+[1]december!G122</f>
        <v>0</v>
      </c>
      <c r="H122" s="27"/>
      <c r="I122" s="28"/>
      <c r="J122" s="27">
        <f>+[1]january!J122+[1]february!J122+[1]march!J122+[1]april!J122+[1]may!J122+[1]june!J122+[1]july!J122+[1]august!J122+[1]september!J122+'[1]october '!J122+[1]november!J122+[1]december!J122</f>
        <v>0</v>
      </c>
      <c r="K122" s="27">
        <f>+[1]january!K122+[1]february!K122+[1]march!K122+[1]april!K122+[1]may!K122+[1]june!K122+[1]july!K122+[1]august!K122+[1]september!K122+'[1]october '!K122+[1]november!K122+[1]december!K122</f>
        <v>0</v>
      </c>
      <c r="L122" s="27"/>
      <c r="M122" s="27"/>
      <c r="N122" s="27">
        <f>+[1]january!N122+[1]february!N122+[1]march!N122+[1]april!N122+[1]may!N122+[1]june!N122+[1]july!N122+[1]august!N122+[1]september!N122+'[1]october '!N122+[1]november!N122+[1]december!N122</f>
        <v>0</v>
      </c>
      <c r="O122" s="27">
        <f>+[1]january!O122+[1]february!O122+[1]march!O122+[1]april!O122+[1]may!O122+[1]june!O122+[1]july!O122+[1]august!O122+[1]september!O122+'[1]october '!O122+[1]november!O122+[1]december!O122</f>
        <v>0</v>
      </c>
      <c r="P122" s="27"/>
      <c r="Q122" s="28"/>
      <c r="R122" s="27"/>
      <c r="S122" s="27"/>
      <c r="T122" s="29"/>
      <c r="U122" s="32"/>
    </row>
    <row r="123" spans="2:21" ht="15">
      <c r="B123" s="33"/>
      <c r="C123" s="37" t="s">
        <v>112</v>
      </c>
      <c r="D123" s="37"/>
      <c r="E123" s="25"/>
      <c r="F123" s="27">
        <f>+[1]january!F123+[1]february!F123+[1]march!F123+[1]april!F123+[1]may!F123+[1]june!F123+[1]july!F123+[1]august!F123+[1]september!F123+'[1]october '!F123+[1]november!F123+[1]december!F123</f>
        <v>0</v>
      </c>
      <c r="G123" s="27">
        <f>+[1]january!G123+[1]february!G123+[1]march!G123+[1]april!G123+[1]may!G123+[1]june!G123+[1]july!G123+[1]august!G123+[1]september!G123+'[1]october '!G123+[1]november!G123+[1]december!G123</f>
        <v>0</v>
      </c>
      <c r="H123" s="27"/>
      <c r="I123" s="28"/>
      <c r="J123" s="27">
        <f>+[1]january!J123+[1]february!J123+[1]march!J123+[1]april!J123+[1]may!J123+[1]june!J123+[1]july!J123+[1]august!J123+[1]september!J123+'[1]october '!J123+[1]november!J123+[1]december!J123</f>
        <v>0</v>
      </c>
      <c r="K123" s="27">
        <f>+[1]january!K123+[1]february!K123+[1]march!K123+[1]april!K123+[1]may!K123+[1]june!K123+[1]july!K123+[1]august!K123+[1]september!K123+'[1]october '!K123+[1]november!K123+[1]december!K123</f>
        <v>0</v>
      </c>
      <c r="L123" s="27"/>
      <c r="M123" s="27"/>
      <c r="N123" s="27">
        <f>+[1]january!N123+[1]february!N123+[1]march!N123+[1]april!N123+[1]may!N123+[1]june!N123+[1]july!N123+[1]august!N123+[1]september!N123+'[1]october '!N123+[1]november!N123+[1]december!N123</f>
        <v>0</v>
      </c>
      <c r="O123" s="27">
        <f>+[1]january!O123+[1]february!O123+[1]march!O123+[1]april!O123+[1]may!O123+[1]june!O123+[1]july!O123+[1]august!O123+[1]september!O123+'[1]october '!O123+[1]november!O123+[1]december!O123</f>
        <v>0</v>
      </c>
      <c r="P123" s="27"/>
      <c r="Q123" s="28"/>
      <c r="R123" s="27"/>
      <c r="S123" s="27"/>
      <c r="T123" s="29"/>
      <c r="U123" s="32"/>
    </row>
    <row r="124" spans="2:21" ht="15">
      <c r="B124" s="33"/>
      <c r="C124" s="37"/>
      <c r="D124" s="37"/>
      <c r="E124" s="25" t="s">
        <v>113</v>
      </c>
      <c r="F124" s="27">
        <f>+[1]january!F124+[1]february!F124+[1]march!F124+[1]april!F124+[1]may!F124+[1]june!F124+[1]july!F124+[1]august!F124+[1]september!F124+'[1]october '!F124+[1]november!F124+[1]december!F124</f>
        <v>888714477</v>
      </c>
      <c r="G124" s="27">
        <f>+[1]january!G124+[1]february!G124+[1]march!G124+[1]april!G124+[1]may!G124+[1]june!G124+[1]july!G124+[1]august!G124+[1]september!G124+'[1]october '!G124+[1]november!G124+[1]december!G124</f>
        <v>713650112.04999995</v>
      </c>
      <c r="H124" s="27">
        <f>+F124-G124</f>
        <v>175064364.95000005</v>
      </c>
      <c r="I124" s="28"/>
      <c r="J124" s="27">
        <f>+[1]january!J124+[1]february!J124+[1]march!J124+[1]april!J124+[1]may!J124+[1]june!J124+[1]july!J124+[1]august!J124+[1]september!J124+'[1]october '!J124+[1]november!J124+[1]december!J124</f>
        <v>9809294</v>
      </c>
      <c r="K124" s="27">
        <f>+[1]january!K124+[1]february!K124+[1]march!K124+[1]april!K124+[1]may!K124+[1]june!K124+[1]july!K124+[1]august!K124+[1]september!K124+'[1]october '!K124+[1]november!K124+[1]december!K124</f>
        <v>11810330.09</v>
      </c>
      <c r="L124" s="27">
        <f>+J124-K124</f>
        <v>-2001036.0899999999</v>
      </c>
      <c r="M124" s="27"/>
      <c r="N124" s="27">
        <f>+[1]january!N124+[1]february!N124+[1]march!N124+[1]april!N124+[1]may!N124+[1]june!N124+[1]july!N124+[1]august!N124+[1]september!N124+'[1]october '!N124+[1]november!N124+[1]december!N124</f>
        <v>708564</v>
      </c>
      <c r="O124" s="27">
        <f>+[1]january!O124+[1]february!O124+[1]march!O124+[1]april!O124+[1]may!O124+[1]june!O124+[1]july!O124+[1]august!O124+[1]september!O124+'[1]october '!O124+[1]november!O124+[1]december!O124</f>
        <v>708562.92999999993</v>
      </c>
      <c r="P124" s="27">
        <f>+N124-O124</f>
        <v>1.0700000000651926</v>
      </c>
      <c r="Q124" s="28"/>
      <c r="R124" s="27">
        <f t="shared" ref="R124:S126" si="47">+F124+J124+N124</f>
        <v>899232335</v>
      </c>
      <c r="S124" s="27">
        <f t="shared" si="47"/>
        <v>726169005.06999993</v>
      </c>
      <c r="T124" s="29">
        <f>+R124-S124</f>
        <v>173063329.93000007</v>
      </c>
      <c r="U124" s="32">
        <f t="shared" si="26"/>
        <v>0.80754325306818497</v>
      </c>
    </row>
    <row r="125" spans="2:21" ht="28.5">
      <c r="B125" s="33"/>
      <c r="C125" s="25"/>
      <c r="D125" s="25"/>
      <c r="E125" s="39" t="s">
        <v>114</v>
      </c>
      <c r="F125" s="27">
        <f>+[1]january!F125+[1]february!F125+[1]march!F125+[1]april!F125+[1]may!F125+[1]june!F125+[1]july!F125+[1]august!F125+[1]september!F125+'[1]october '!F125+[1]november!F125+[1]december!F125</f>
        <v>885189957</v>
      </c>
      <c r="G125" s="27">
        <f>+[1]january!G125+[1]february!G125+[1]march!G125+[1]april!G125+[1]may!G125+[1]june!G125+[1]july!G125+[1]august!G125+[1]september!G125+'[1]october '!G125+[1]november!G125+[1]december!G125</f>
        <v>788283636.37</v>
      </c>
      <c r="H125" s="27">
        <f>+F125-G125</f>
        <v>96906320.629999995</v>
      </c>
      <c r="I125" s="28"/>
      <c r="J125" s="27">
        <f>+[1]january!J125+[1]february!J125+[1]march!J125+[1]april!J125+[1]may!J125+[1]june!J125+[1]july!J125+[1]august!J125+[1]september!J125+'[1]october '!J125+[1]november!J125+[1]december!J125</f>
        <v>23507713</v>
      </c>
      <c r="K125" s="27">
        <f>+[1]january!K125+[1]february!K125+[1]march!K125+[1]april!K125+[1]may!K125+[1]june!K125+[1]july!K125+[1]august!K125+[1]september!K125+'[1]october '!K125+[1]november!K125+[1]december!K125</f>
        <v>22860232</v>
      </c>
      <c r="L125" s="27">
        <f>+J125-K125</f>
        <v>647481</v>
      </c>
      <c r="M125" s="27"/>
      <c r="N125" s="27">
        <f>+[1]january!N125+[1]february!N125+[1]march!N125+[1]april!N125+[1]may!N125+[1]june!N125+[1]july!N125+[1]august!N125+[1]september!N125+'[1]october '!N125+[1]november!N125+[1]december!N125</f>
        <v>5627057</v>
      </c>
      <c r="O125" s="27">
        <f>+[1]january!O125+[1]february!O125+[1]march!O125+[1]april!O125+[1]may!O125+[1]june!O125+[1]july!O125+[1]august!O125+[1]september!O125+'[1]october '!O125+[1]november!O125+[1]december!O125</f>
        <v>5676569.5099999998</v>
      </c>
      <c r="P125" s="27">
        <f>+N125-O125</f>
        <v>-49512.509999999776</v>
      </c>
      <c r="Q125" s="28"/>
      <c r="R125" s="27">
        <f t="shared" si="47"/>
        <v>914324727</v>
      </c>
      <c r="S125" s="27">
        <f t="shared" si="47"/>
        <v>816820437.88</v>
      </c>
      <c r="T125" s="29">
        <f>+R125-S125</f>
        <v>97504289.120000005</v>
      </c>
      <c r="U125" s="32">
        <f t="shared" si="26"/>
        <v>0.89335923415314133</v>
      </c>
    </row>
    <row r="126" spans="2:21" ht="42.75">
      <c r="B126" s="33"/>
      <c r="C126" s="25"/>
      <c r="D126" s="25"/>
      <c r="E126" s="39" t="s">
        <v>115</v>
      </c>
      <c r="F126" s="27">
        <f>+[1]january!F126+[1]february!F126+[1]march!F126+[1]april!F126+[1]may!F126+[1]june!F126+[1]july!F126+[1]august!F126+[1]september!F126+'[1]october '!F126+[1]november!F126+[1]december!F126</f>
        <v>499669017.54000002</v>
      </c>
      <c r="G126" s="27">
        <f>+[1]january!G126+[1]february!G126+[1]march!G126+[1]april!G126+[1]may!G126+[1]june!G126+[1]july!G126+[1]august!G126+[1]september!G126+'[1]october '!G126+[1]november!G126+[1]december!G126</f>
        <v>489876512.11999989</v>
      </c>
      <c r="H126" s="27">
        <f>+F126-G126</f>
        <v>9792505.4200001359</v>
      </c>
      <c r="I126" s="28"/>
      <c r="J126" s="27">
        <f>+[1]january!J126+[1]february!J126+[1]march!J126+[1]april!J126+[1]may!J126+[1]june!J126+[1]july!J126+[1]august!J126+[1]september!J126+'[1]october '!J126+[1]november!J126+[1]december!J126</f>
        <v>11945020</v>
      </c>
      <c r="K126" s="27">
        <f>+[1]january!K126+[1]february!K126+[1]march!K126+[1]april!K126+[1]may!K126+[1]june!K126+[1]july!K126+[1]august!K126+[1]september!K126+'[1]october '!K126+[1]november!K126+[1]december!K126</f>
        <v>11945020</v>
      </c>
      <c r="L126" s="27">
        <f>+J126-K126</f>
        <v>0</v>
      </c>
      <c r="M126" s="27"/>
      <c r="N126" s="27">
        <f>+[1]january!N126+[1]february!N126+[1]march!N126+[1]april!N126+[1]may!N126+[1]june!N126+[1]july!N126+[1]august!N126+[1]september!N126+'[1]october '!N126+[1]november!N126+[1]december!N126</f>
        <v>0</v>
      </c>
      <c r="O126" s="27">
        <f>+[1]january!O126+[1]february!O126+[1]march!O126+[1]april!O126+[1]may!O126+[1]june!O126+[1]july!O126+[1]august!O126+[1]september!O126+'[1]october '!O126+[1]november!O126+[1]december!O126</f>
        <v>0</v>
      </c>
      <c r="P126" s="27">
        <f>+N126-O126</f>
        <v>0</v>
      </c>
      <c r="Q126" s="28"/>
      <c r="R126" s="27">
        <f t="shared" si="47"/>
        <v>511614037.54000002</v>
      </c>
      <c r="S126" s="27">
        <f t="shared" si="47"/>
        <v>501821532.11999989</v>
      </c>
      <c r="T126" s="29">
        <f>+R126-S126</f>
        <v>9792505.4200001359</v>
      </c>
      <c r="U126" s="32">
        <f t="shared" si="26"/>
        <v>0.98085958417582608</v>
      </c>
    </row>
    <row r="127" spans="2:21" ht="14.25">
      <c r="B127" s="33"/>
      <c r="C127" s="25"/>
      <c r="D127" s="25"/>
      <c r="E127" s="39"/>
      <c r="F127" s="27">
        <f>+[1]january!F127+[1]february!F127+[1]march!F127+[1]april!F127+[1]may!F127+[1]june!F127+[1]july!F127+[1]august!F127+[1]september!F127+'[1]october '!F127+[1]november!F127+[1]december!F127</f>
        <v>0</v>
      </c>
      <c r="G127" s="27">
        <f>+[1]january!G127+[1]february!G127+[1]march!G127+[1]april!G127+[1]may!G127+[1]june!G127+[1]july!G127+[1]august!G127+[1]september!G127+'[1]october '!G127+[1]november!G127+[1]december!G127</f>
        <v>0</v>
      </c>
      <c r="H127" s="27"/>
      <c r="I127" s="28"/>
      <c r="J127" s="27">
        <f>+[1]january!J127+[1]february!J127+[1]march!J127+[1]april!J127+[1]may!J127+[1]june!J127+[1]july!J127+[1]august!J127+[1]september!J127+'[1]october '!J127+[1]november!J127+[1]december!J127</f>
        <v>0</v>
      </c>
      <c r="K127" s="27">
        <f>+[1]january!K127+[1]february!K127+[1]march!K127+[1]april!K127+[1]may!K127+[1]june!K127+[1]july!K127+[1]august!K127+[1]september!K127+'[1]october '!K127+[1]november!K127+[1]december!K127</f>
        <v>0</v>
      </c>
      <c r="L127" s="27"/>
      <c r="M127" s="27"/>
      <c r="N127" s="27">
        <f>+[1]january!N127+[1]february!N127+[1]march!N127+[1]april!N127+[1]may!N127+[1]june!N127+[1]july!N127+[1]august!N127+[1]september!N127+'[1]october '!N127+[1]november!N127+[1]december!N127</f>
        <v>0</v>
      </c>
      <c r="O127" s="27">
        <f>+[1]january!O127+[1]february!O127+[1]march!O127+[1]april!O127+[1]may!O127+[1]june!O127+[1]july!O127+[1]august!O127+[1]september!O127+'[1]october '!O127+[1]november!O127+[1]december!O127</f>
        <v>0</v>
      </c>
      <c r="P127" s="27"/>
      <c r="Q127" s="28"/>
      <c r="R127" s="27"/>
      <c r="S127" s="27"/>
      <c r="T127" s="29"/>
      <c r="U127" s="32"/>
    </row>
    <row r="128" spans="2:21" ht="15">
      <c r="B128" s="33"/>
      <c r="C128" s="37" t="s">
        <v>116</v>
      </c>
      <c r="D128" s="37"/>
      <c r="E128" s="25"/>
      <c r="F128" s="27">
        <f>+[1]january!F128+[1]february!F128+[1]march!F128+[1]april!F128+[1]may!F128+[1]june!F128+[1]july!F128+[1]august!F128+[1]september!F128+'[1]october '!F128+[1]november!F128+[1]december!F128</f>
        <v>0</v>
      </c>
      <c r="G128" s="27">
        <f>+[1]january!G128+[1]february!G128+[1]march!G128+[1]april!G128+[1]may!G128+[1]june!G128+[1]july!G128+[1]august!G128+[1]september!G128+'[1]october '!G128+[1]november!G128+[1]december!G128</f>
        <v>0</v>
      </c>
      <c r="H128" s="27"/>
      <c r="I128" s="28"/>
      <c r="J128" s="27">
        <f>+[1]january!J128+[1]february!J128+[1]march!J128+[1]april!J128+[1]may!J128+[1]june!J128+[1]july!J128+[1]august!J128+[1]september!J128+'[1]october '!J128+[1]november!J128+[1]december!J128</f>
        <v>0</v>
      </c>
      <c r="K128" s="27">
        <f>+[1]january!K128+[1]february!K128+[1]march!K128+[1]april!K128+[1]may!K128+[1]june!K128+[1]july!K128+[1]august!K128+[1]september!K128+'[1]october '!K128+[1]november!K128+[1]december!K128</f>
        <v>0</v>
      </c>
      <c r="L128" s="27"/>
      <c r="M128" s="27"/>
      <c r="N128" s="27">
        <f>+[1]january!N128+[1]february!N128+[1]march!N128+[1]april!N128+[1]may!N128+[1]june!N128+[1]july!N128+[1]august!N128+[1]september!N128+'[1]october '!N128+[1]november!N128+[1]december!N128</f>
        <v>0</v>
      </c>
      <c r="O128" s="27">
        <f>+[1]january!O128+[1]february!O128+[1]march!O128+[1]april!O128+[1]may!O128+[1]june!O128+[1]july!O128+[1]august!O128+[1]september!O128+'[1]october '!O128+[1]november!O128+[1]december!O128</f>
        <v>0</v>
      </c>
      <c r="P128" s="27"/>
      <c r="Q128" s="28"/>
      <c r="R128" s="27"/>
      <c r="S128" s="27"/>
      <c r="T128" s="29"/>
      <c r="U128" s="32"/>
    </row>
    <row r="129" spans="2:21" ht="15">
      <c r="B129" s="33"/>
      <c r="C129" s="37"/>
      <c r="D129" s="37"/>
      <c r="E129" s="25" t="s">
        <v>117</v>
      </c>
      <c r="F129" s="27">
        <f>+[1]january!F129+[1]february!F129+[1]march!F129+[1]april!F129+[1]may!F129+[1]june!F129+[1]july!F129+[1]august!F129+[1]september!F129+'[1]october '!F129+[1]november!F129+[1]december!F129</f>
        <v>1893676451.45</v>
      </c>
      <c r="G129" s="27">
        <f>+[1]january!G129+[1]february!G129+[1]march!G129+[1]april!G129+[1]may!G129+[1]june!G129+[1]july!G129+[1]august!G129+[1]september!G129+'[1]october '!G129+[1]november!G129+[1]december!G129</f>
        <v>472222843.46000004</v>
      </c>
      <c r="H129" s="27">
        <f>+F129-G129</f>
        <v>1421453607.99</v>
      </c>
      <c r="I129" s="28"/>
      <c r="J129" s="27">
        <f>+[1]january!J129+[1]february!J129+[1]march!J129+[1]april!J129+[1]may!J129+[1]june!J129+[1]july!J129+[1]august!J129+[1]september!J129+'[1]october '!J129+[1]november!J129+[1]december!J129</f>
        <v>78129835</v>
      </c>
      <c r="K129" s="27">
        <f>+[1]january!K129+[1]february!K129+[1]march!K129+[1]april!K129+[1]may!K129+[1]june!K129+[1]july!K129+[1]august!K129+[1]september!K129+'[1]october '!K129+[1]november!K129+[1]december!K129</f>
        <v>78129835</v>
      </c>
      <c r="L129" s="27">
        <f>+J129-K129</f>
        <v>0</v>
      </c>
      <c r="M129" s="27"/>
      <c r="N129" s="27">
        <f>+[1]january!N129+[1]february!N129+[1]march!N129+[1]april!N129+[1]may!N129+[1]june!N129+[1]july!N129+[1]august!N129+[1]september!N129+'[1]october '!N129+[1]november!N129+[1]december!N129</f>
        <v>0</v>
      </c>
      <c r="O129" s="27">
        <f>+[1]january!O129+[1]february!O129+[1]march!O129+[1]april!O129+[1]may!O129+[1]june!O129+[1]july!O129+[1]august!O129+[1]september!O129+'[1]october '!O129+[1]november!O129+[1]december!O129</f>
        <v>56816743.090000004</v>
      </c>
      <c r="P129" s="27">
        <f>+N129-O129</f>
        <v>-56816743.090000004</v>
      </c>
      <c r="Q129" s="28"/>
      <c r="R129" s="27">
        <f t="shared" ref="R129:S131" si="48">+F129+J129+N129</f>
        <v>1971806286.45</v>
      </c>
      <c r="S129" s="27">
        <f t="shared" si="48"/>
        <v>607169421.55000007</v>
      </c>
      <c r="T129" s="29">
        <f>+R129-S129</f>
        <v>1364636864.9000001</v>
      </c>
      <c r="U129" s="32">
        <f t="shared" si="26"/>
        <v>0.30792549233785815</v>
      </c>
    </row>
    <row r="130" spans="2:21" ht="42.75">
      <c r="B130" s="33"/>
      <c r="C130" s="25"/>
      <c r="D130" s="25"/>
      <c r="E130" s="39" t="s">
        <v>118</v>
      </c>
      <c r="F130" s="27">
        <f>+[1]january!F130+[1]february!F130+[1]march!F130+[1]april!F130+[1]may!F130+[1]june!F130+[1]july!F130+[1]august!F130+[1]september!F130+'[1]october '!F130+[1]november!F130+[1]december!F130</f>
        <v>344022332.74000001</v>
      </c>
      <c r="G130" s="27">
        <f>+[1]january!G130+[1]february!G130+[1]march!G130+[1]april!G130+[1]may!G130+[1]june!G130+[1]july!G130+[1]august!G130+[1]september!G130+'[1]october '!G130+[1]november!G130+[1]december!G130</f>
        <v>321873659.93000001</v>
      </c>
      <c r="H130" s="27">
        <f>+F130-G130</f>
        <v>22148672.810000002</v>
      </c>
      <c r="I130" s="28"/>
      <c r="J130" s="27">
        <f>+[1]january!J130+[1]february!J130+[1]march!J130+[1]april!J130+[1]may!J130+[1]june!J130+[1]july!J130+[1]august!J130+[1]september!J130+'[1]october '!J130+[1]november!J130+[1]december!J130</f>
        <v>42615999.909999996</v>
      </c>
      <c r="K130" s="27">
        <f>+[1]january!K130+[1]february!K130+[1]march!K130+[1]april!K130+[1]may!K130+[1]june!K130+[1]july!K130+[1]august!K130+[1]september!K130+'[1]october '!K130+[1]november!K130+[1]december!K130</f>
        <v>6009967.1999999993</v>
      </c>
      <c r="L130" s="27">
        <f>+J130-K130</f>
        <v>36606032.709999993</v>
      </c>
      <c r="M130" s="27"/>
      <c r="N130" s="27">
        <f>+[1]january!N130+[1]february!N130+[1]march!N130+[1]april!N130+[1]may!N130+[1]june!N130+[1]july!N130+[1]august!N130+[1]september!N130+'[1]october '!N130+[1]november!N130+[1]december!N130</f>
        <v>4022050</v>
      </c>
      <c r="O130" s="27">
        <f>+[1]january!O130+[1]february!O130+[1]march!O130+[1]april!O130+[1]may!O130+[1]june!O130+[1]july!O130+[1]august!O130+[1]september!O130+'[1]october '!O130+[1]november!O130+[1]december!O130</f>
        <v>4022048.45</v>
      </c>
      <c r="P130" s="27">
        <f>+N130-O130</f>
        <v>1.5499999998137355</v>
      </c>
      <c r="Q130" s="28"/>
      <c r="R130" s="27">
        <f t="shared" si="48"/>
        <v>390660382.64999998</v>
      </c>
      <c r="S130" s="27">
        <f t="shared" si="48"/>
        <v>331905675.57999998</v>
      </c>
      <c r="T130" s="29">
        <f>+R130-S130</f>
        <v>58754707.069999993</v>
      </c>
      <c r="U130" s="32">
        <f t="shared" si="26"/>
        <v>0.84960157292775851</v>
      </c>
    </row>
    <row r="131" spans="2:21" ht="14.25">
      <c r="B131" s="33"/>
      <c r="C131" s="25"/>
      <c r="D131" s="25"/>
      <c r="E131" s="44" t="s">
        <v>119</v>
      </c>
      <c r="F131" s="27">
        <f>+[1]january!F131+[1]february!F131+[1]march!F131+[1]april!F131+[1]may!F131+[1]june!F131+[1]july!F131+[1]august!F131+[1]september!F131+'[1]october '!F131+[1]november!F131+[1]december!F131</f>
        <v>45583000</v>
      </c>
      <c r="G131" s="27">
        <f>+[1]january!G131+[1]february!G131+[1]march!G131+[1]april!G131+[1]may!G131+[1]june!G131+[1]july!G131+[1]august!G131+[1]september!G131+'[1]october '!G131+[1]november!G131+[1]december!G131</f>
        <v>42616524.890000001</v>
      </c>
      <c r="H131" s="27">
        <f>+F131-G131</f>
        <v>2966475.1099999994</v>
      </c>
      <c r="I131" s="28"/>
      <c r="J131" s="27">
        <f>+[1]january!J131+[1]february!J131+[1]march!J131+[1]april!J131+[1]may!J131+[1]june!J131+[1]july!J131+[1]august!J131+[1]september!J131+'[1]october '!J131+[1]november!J131+[1]december!J131</f>
        <v>2654298</v>
      </c>
      <c r="K131" s="27">
        <f>+[1]january!K131+[1]february!K131+[1]march!K131+[1]april!K131+[1]may!K131+[1]june!K131+[1]july!K131+[1]august!K131+[1]september!K131+'[1]october '!K131+[1]november!K131+[1]december!K131</f>
        <v>2567816.3899999997</v>
      </c>
      <c r="L131" s="27">
        <f>+J131-K131</f>
        <v>86481.610000000335</v>
      </c>
      <c r="M131" s="27"/>
      <c r="N131" s="27">
        <f>+[1]january!N131+[1]february!N131+[1]march!N131+[1]april!N131+[1]may!N131+[1]june!N131+[1]july!N131+[1]august!N131+[1]september!N131+'[1]october '!N131+[1]november!N131+[1]december!N131</f>
        <v>0</v>
      </c>
      <c r="O131" s="27">
        <f>+[1]january!O131+[1]february!O131+[1]march!O131+[1]april!O131+[1]may!O131+[1]june!O131+[1]july!O131+[1]august!O131+[1]september!O131+'[1]october '!O131+[1]november!O131+[1]december!O131</f>
        <v>0</v>
      </c>
      <c r="P131" s="27">
        <f>+N131-O131</f>
        <v>0</v>
      </c>
      <c r="Q131" s="28"/>
      <c r="R131" s="27">
        <f t="shared" si="48"/>
        <v>48237298</v>
      </c>
      <c r="S131" s="27">
        <f t="shared" si="48"/>
        <v>45184341.280000001</v>
      </c>
      <c r="T131" s="29">
        <f>+R131-S131</f>
        <v>3052956.7199999988</v>
      </c>
      <c r="U131" s="32">
        <f t="shared" si="26"/>
        <v>0.93670962415846759</v>
      </c>
    </row>
    <row r="132" spans="2:21" ht="14.25">
      <c r="B132" s="33"/>
      <c r="C132" s="25"/>
      <c r="D132" s="25"/>
      <c r="E132" s="44"/>
      <c r="F132" s="27">
        <f>+[1]january!F132+[1]february!F132+[1]march!F132+[1]april!F132+[1]may!F132+[1]june!F132+[1]july!F132+[1]august!F132+[1]september!F132+'[1]october '!F132+[1]november!F132+[1]december!F132</f>
        <v>0</v>
      </c>
      <c r="G132" s="27">
        <f>+[1]january!G132+[1]february!G132+[1]march!G132+[1]april!G132+[1]may!G132+[1]june!G132+[1]july!G132+[1]august!G132+[1]september!G132+'[1]october '!G132+[1]november!G132+[1]december!G132</f>
        <v>0</v>
      </c>
      <c r="H132" s="27"/>
      <c r="I132" s="28"/>
      <c r="J132" s="27">
        <f>+[1]january!J132+[1]february!J132+[1]march!J132+[1]april!J132+[1]may!J132+[1]june!J132+[1]july!J132+[1]august!J132+[1]september!J132+'[1]october '!J132+[1]november!J132+[1]december!J132</f>
        <v>0</v>
      </c>
      <c r="K132" s="27">
        <f>+[1]january!K132+[1]february!K132+[1]march!K132+[1]april!K132+[1]may!K132+[1]june!K132+[1]july!K132+[1]august!K132+[1]september!K132+'[1]october '!K132+[1]november!K132+[1]december!K132</f>
        <v>0</v>
      </c>
      <c r="L132" s="27"/>
      <c r="M132" s="27"/>
      <c r="N132" s="27">
        <f>+[1]january!N132+[1]february!N132+[1]march!N132+[1]april!N132+[1]may!N132+[1]june!N132+[1]july!N132+[1]august!N132+[1]september!N132+'[1]october '!N132+[1]november!N132+[1]december!N132</f>
        <v>0</v>
      </c>
      <c r="O132" s="27">
        <f>+[1]january!O132+[1]february!O132+[1]march!O132+[1]april!O132+[1]may!O132+[1]june!O132+[1]july!O132+[1]august!O132+[1]september!O132+'[1]october '!O132+[1]november!O132+[1]december!O132</f>
        <v>0</v>
      </c>
      <c r="P132" s="27"/>
      <c r="Q132" s="28"/>
      <c r="R132" s="27"/>
      <c r="S132" s="27"/>
      <c r="T132" s="29"/>
      <c r="U132" s="32"/>
    </row>
    <row r="133" spans="2:21" ht="15">
      <c r="B133" s="33"/>
      <c r="C133" s="37" t="s">
        <v>120</v>
      </c>
      <c r="D133" s="37"/>
      <c r="E133" s="25"/>
      <c r="F133" s="27">
        <f>+[1]january!F133+[1]february!F133+[1]march!F133+[1]april!F133+[1]may!F133+[1]june!F133+[1]july!F133+[1]august!F133+[1]september!F133+'[1]october '!F133+[1]november!F133+[1]december!F133</f>
        <v>0</v>
      </c>
      <c r="G133" s="27">
        <f>+[1]january!G133+[1]february!G133+[1]march!G133+[1]april!G133+[1]may!G133+[1]june!G133+[1]july!G133+[1]august!G133+[1]september!G133+'[1]october '!G133+[1]november!G133+[1]december!G133</f>
        <v>0</v>
      </c>
      <c r="H133" s="27"/>
      <c r="I133" s="28"/>
      <c r="J133" s="27">
        <f>+[1]january!J133+[1]february!J133+[1]march!J133+[1]april!J133+[1]may!J133+[1]june!J133+[1]july!J133+[1]august!J133+[1]september!J133+'[1]october '!J133+[1]november!J133+[1]december!J133</f>
        <v>0</v>
      </c>
      <c r="K133" s="27">
        <f>+[1]january!K133+[1]february!K133+[1]march!K133+[1]april!K133+[1]may!K133+[1]june!K133+[1]july!K133+[1]august!K133+[1]september!K133+'[1]october '!K133+[1]november!K133+[1]december!K133</f>
        <v>0</v>
      </c>
      <c r="L133" s="27"/>
      <c r="M133" s="27"/>
      <c r="N133" s="27">
        <f>+[1]january!N133+[1]february!N133+[1]march!N133+[1]april!N133+[1]may!N133+[1]june!N133+[1]july!N133+[1]august!N133+[1]september!N133+'[1]october '!N133+[1]november!N133+[1]december!N133</f>
        <v>0</v>
      </c>
      <c r="O133" s="27">
        <f>+[1]january!O133+[1]february!O133+[1]march!O133+[1]april!O133+[1]may!O133+[1]june!O133+[1]july!O133+[1]august!O133+[1]september!O133+'[1]october '!O133+[1]november!O133+[1]december!O133</f>
        <v>0</v>
      </c>
      <c r="P133" s="27"/>
      <c r="Q133" s="28"/>
      <c r="R133" s="27"/>
      <c r="S133" s="27"/>
      <c r="T133" s="29"/>
      <c r="U133" s="32"/>
    </row>
    <row r="134" spans="2:21" ht="15">
      <c r="B134" s="33"/>
      <c r="C134" s="37"/>
      <c r="D134" s="37"/>
      <c r="E134" s="25" t="s">
        <v>121</v>
      </c>
      <c r="F134" s="27">
        <f>+[1]january!F134+[1]february!F134+[1]march!F134+[1]april!F134+[1]may!F134+[1]june!F134+[1]july!F134+[1]august!F134+[1]september!F134+'[1]october '!F134+[1]november!F134+[1]december!F134</f>
        <v>508159327.90000004</v>
      </c>
      <c r="G134" s="27">
        <f>+[1]january!G134+[1]february!G134+[1]march!G134+[1]april!G134+[1]may!G134+[1]june!G134+[1]july!G134+[1]august!G134+[1]september!G134+'[1]october '!G134+[1]november!G134+[1]december!G134</f>
        <v>477488622.90000004</v>
      </c>
      <c r="H134" s="27">
        <f>+F134-G134</f>
        <v>30670705</v>
      </c>
      <c r="I134" s="28"/>
      <c r="J134" s="27">
        <f>+[1]january!J134+[1]february!J134+[1]march!J134+[1]april!J134+[1]may!J134+[1]june!J134+[1]july!J134+[1]august!J134+[1]september!J134+'[1]october '!J134+[1]november!J134+[1]december!J134</f>
        <v>3704830</v>
      </c>
      <c r="K134" s="27">
        <f>+[1]january!K134+[1]february!K134+[1]march!K134+[1]april!K134+[1]may!K134+[1]june!K134+[1]july!K134+[1]august!K134+[1]september!K134+'[1]october '!K134+[1]november!K134+[1]december!K134</f>
        <v>34366747.359999999</v>
      </c>
      <c r="L134" s="27">
        <f>+J134-K134</f>
        <v>-30661917.359999999</v>
      </c>
      <c r="M134" s="27"/>
      <c r="N134" s="27">
        <f>+[1]january!N134+[1]february!N134+[1]march!N134+[1]april!N134+[1]may!N134+[1]june!N134+[1]july!N134+[1]august!N134+[1]september!N134+'[1]october '!N134+[1]november!N134+[1]december!N134</f>
        <v>0</v>
      </c>
      <c r="O134" s="27">
        <f>+[1]january!O134+[1]february!O134+[1]march!O134+[1]april!O134+[1]may!O134+[1]june!O134+[1]july!O134+[1]august!O134+[1]september!O134+'[1]october '!O134+[1]november!O134+[1]december!O134</f>
        <v>0</v>
      </c>
      <c r="P134" s="27">
        <f>+N134-O134</f>
        <v>0</v>
      </c>
      <c r="Q134" s="28"/>
      <c r="R134" s="27">
        <f t="shared" ref="R134:S136" si="49">+F134+J134+N134</f>
        <v>511864157.90000004</v>
      </c>
      <c r="S134" s="27">
        <f t="shared" si="49"/>
        <v>511855370.26000005</v>
      </c>
      <c r="T134" s="29">
        <f>+R134-S134</f>
        <v>8787.6399999856949</v>
      </c>
      <c r="U134" s="32">
        <f t="shared" si="26"/>
        <v>0.99998283208569239</v>
      </c>
    </row>
    <row r="135" spans="2:21" ht="28.5">
      <c r="B135" s="33"/>
      <c r="C135" s="25"/>
      <c r="D135" s="25"/>
      <c r="E135" s="39" t="s">
        <v>122</v>
      </c>
      <c r="F135" s="27">
        <f>+[1]january!F135+[1]february!F135+[1]march!F135+[1]april!F135+[1]may!F135+[1]june!F135+[1]july!F135+[1]august!F135+[1]september!F135+'[1]october '!F135+[1]november!F135+[1]december!F135</f>
        <v>318114967</v>
      </c>
      <c r="G135" s="27">
        <f>+[1]january!G135+[1]february!G135+[1]march!G135+[1]april!G135+[1]may!G135+[1]june!G135+[1]july!G135+[1]august!G135+[1]september!G135+'[1]october '!G135+[1]november!G135+[1]december!G135</f>
        <v>235846971.92000002</v>
      </c>
      <c r="H135" s="27">
        <f>+F135-G135</f>
        <v>82267995.079999983</v>
      </c>
      <c r="I135" s="28"/>
      <c r="J135" s="27">
        <f>+[1]january!J135+[1]february!J135+[1]march!J135+[1]april!J135+[1]may!J135+[1]june!J135+[1]july!J135+[1]august!J135+[1]september!J135+'[1]october '!J135+[1]november!J135+[1]december!J135</f>
        <v>9581272</v>
      </c>
      <c r="K135" s="27">
        <f>+[1]january!K135+[1]february!K135+[1]march!K135+[1]april!K135+[1]may!K135+[1]june!K135+[1]july!K135+[1]august!K135+[1]september!K135+'[1]october '!K135+[1]november!K135+[1]december!K135</f>
        <v>6359783.629999999</v>
      </c>
      <c r="L135" s="27">
        <f>+J135-K135</f>
        <v>3221488.370000001</v>
      </c>
      <c r="M135" s="27"/>
      <c r="N135" s="27">
        <f>+[1]january!N135+[1]february!N135+[1]march!N135+[1]april!N135+[1]may!N135+[1]june!N135+[1]july!N135+[1]august!N135+[1]september!N135+'[1]october '!N135+[1]november!N135+[1]december!N135</f>
        <v>0</v>
      </c>
      <c r="O135" s="27">
        <f>+[1]january!O135+[1]february!O135+[1]march!O135+[1]april!O135+[1]may!O135+[1]june!O135+[1]july!O135+[1]august!O135+[1]september!O135+'[1]october '!O135+[1]november!O135+[1]december!O135</f>
        <v>0</v>
      </c>
      <c r="P135" s="27">
        <f>+N135-O135</f>
        <v>0</v>
      </c>
      <c r="Q135" s="28"/>
      <c r="R135" s="27">
        <f t="shared" si="49"/>
        <v>327696239</v>
      </c>
      <c r="S135" s="27">
        <f t="shared" si="49"/>
        <v>242206755.55000001</v>
      </c>
      <c r="T135" s="29">
        <f>+R135-S135</f>
        <v>85489483.449999988</v>
      </c>
      <c r="U135" s="32">
        <f t="shared" si="26"/>
        <v>0.73911972956760119</v>
      </c>
    </row>
    <row r="136" spans="2:21" ht="28.5">
      <c r="B136" s="33"/>
      <c r="C136" s="25"/>
      <c r="D136" s="25"/>
      <c r="E136" s="39" t="s">
        <v>123</v>
      </c>
      <c r="F136" s="27">
        <f>+[1]january!F136+[1]february!F136+[1]march!F136+[1]april!F136+[1]may!F136+[1]june!F136+[1]july!F136+[1]august!F136+[1]september!F136+'[1]october '!F136+[1]november!F136+[1]december!F136</f>
        <v>142199780</v>
      </c>
      <c r="G136" s="27">
        <f>+[1]january!G136+[1]february!G136+[1]march!G136+[1]april!G136+[1]may!G136+[1]june!G136+[1]july!G136+[1]august!G136+[1]september!G136+'[1]october '!G136+[1]november!G136+[1]december!G136</f>
        <v>123276485.18999998</v>
      </c>
      <c r="H136" s="27">
        <f>+F136-G136</f>
        <v>18923294.810000017</v>
      </c>
      <c r="I136" s="28"/>
      <c r="J136" s="27">
        <f>+[1]january!J136+[1]february!J136+[1]march!J136+[1]april!J136+[1]may!J136+[1]june!J136+[1]july!J136+[1]august!J136+[1]september!J136+'[1]october '!J136+[1]november!J136+[1]december!J136</f>
        <v>3379241</v>
      </c>
      <c r="K136" s="27">
        <f>+[1]january!K136+[1]february!K136+[1]march!K136+[1]april!K136+[1]may!K136+[1]june!K136+[1]july!K136+[1]august!K136+[1]september!K136+'[1]october '!K136+[1]november!K136+[1]december!K136</f>
        <v>2911993.2</v>
      </c>
      <c r="L136" s="27">
        <f>+J136-K136</f>
        <v>467247.79999999981</v>
      </c>
      <c r="M136" s="27"/>
      <c r="N136" s="27">
        <f>+[1]january!N136+[1]february!N136+[1]march!N136+[1]april!N136+[1]may!N136+[1]june!N136+[1]july!N136+[1]august!N136+[1]september!N136+'[1]october '!N136+[1]november!N136+[1]december!N136</f>
        <v>0</v>
      </c>
      <c r="O136" s="27">
        <f>+[1]january!O136+[1]february!O136+[1]march!O136+[1]april!O136+[1]may!O136+[1]june!O136+[1]july!O136+[1]august!O136+[1]september!O136+'[1]october '!O136+[1]november!O136+[1]december!O136</f>
        <v>0</v>
      </c>
      <c r="P136" s="27">
        <f>+N136-O136</f>
        <v>0</v>
      </c>
      <c r="Q136" s="28"/>
      <c r="R136" s="27">
        <f t="shared" si="49"/>
        <v>145579021</v>
      </c>
      <c r="S136" s="27">
        <f t="shared" si="49"/>
        <v>126188478.38999999</v>
      </c>
      <c r="T136" s="29">
        <f>+R136-S136</f>
        <v>19390542.610000014</v>
      </c>
      <c r="U136" s="32">
        <f t="shared" si="26"/>
        <v>0.86680400460997731</v>
      </c>
    </row>
    <row r="137" spans="2:21" ht="15">
      <c r="B137" s="33"/>
      <c r="C137" s="25"/>
      <c r="D137" s="25"/>
      <c r="E137" s="47" t="s">
        <v>51</v>
      </c>
      <c r="F137" s="48">
        <f t="shared" ref="F137:S137" si="50">SUM(F108:F136)</f>
        <v>9980701227.9599991</v>
      </c>
      <c r="G137" s="48">
        <f t="shared" si="50"/>
        <v>6583623501.4943991</v>
      </c>
      <c r="H137" s="48">
        <f t="shared" si="50"/>
        <v>3397077726.4656005</v>
      </c>
      <c r="I137" s="48">
        <f t="shared" si="50"/>
        <v>0</v>
      </c>
      <c r="J137" s="48">
        <f>SUM(J108:J136)</f>
        <v>353684515.30999994</v>
      </c>
      <c r="K137" s="48">
        <f>SUM(K108:K136)</f>
        <v>278974220.10999995</v>
      </c>
      <c r="L137" s="48">
        <f>SUM(L108:L136)</f>
        <v>74710295.199999988</v>
      </c>
      <c r="M137" s="48">
        <f t="shared" si="50"/>
        <v>0</v>
      </c>
      <c r="N137" s="48">
        <f>SUM(N108:N136)</f>
        <v>19019048</v>
      </c>
      <c r="O137" s="48">
        <f>SUM(O108:O136)</f>
        <v>75884793.74000001</v>
      </c>
      <c r="P137" s="48">
        <f>SUM(P108:P136)</f>
        <v>-56865745.74000001</v>
      </c>
      <c r="Q137" s="48">
        <f t="shared" si="50"/>
        <v>0</v>
      </c>
      <c r="R137" s="48">
        <f t="shared" si="50"/>
        <v>10353404791.27</v>
      </c>
      <c r="S137" s="48">
        <f t="shared" si="50"/>
        <v>6938482515.3444004</v>
      </c>
      <c r="T137" s="50">
        <f>SUM(T108:T136)</f>
        <v>3414922275.9256001</v>
      </c>
      <c r="U137" s="32">
        <f t="shared" si="26"/>
        <v>0.67016432325672559</v>
      </c>
    </row>
    <row r="138" spans="2:21" ht="14.25">
      <c r="B138" s="33"/>
      <c r="C138" s="25"/>
      <c r="D138" s="25"/>
      <c r="E138" s="39"/>
      <c r="F138" s="27"/>
      <c r="G138" s="27"/>
      <c r="H138" s="27"/>
      <c r="I138" s="28"/>
      <c r="J138" s="27"/>
      <c r="K138" s="27"/>
      <c r="L138" s="27"/>
      <c r="M138" s="27"/>
      <c r="N138" s="27"/>
      <c r="O138" s="27"/>
      <c r="P138" s="27"/>
      <c r="Q138" s="28"/>
      <c r="R138" s="27"/>
      <c r="S138" s="27"/>
      <c r="T138" s="29"/>
      <c r="U138" s="32"/>
    </row>
    <row r="139" spans="2:21" ht="15">
      <c r="B139" s="33"/>
      <c r="C139" s="40" t="s">
        <v>124</v>
      </c>
      <c r="D139" s="25"/>
      <c r="E139" s="39"/>
      <c r="F139" s="48"/>
      <c r="G139" s="48"/>
      <c r="H139" s="48"/>
      <c r="I139" s="49"/>
      <c r="J139" s="48"/>
      <c r="K139" s="48"/>
      <c r="L139" s="48"/>
      <c r="M139" s="48"/>
      <c r="N139" s="48"/>
      <c r="O139" s="48"/>
      <c r="P139" s="48"/>
      <c r="Q139" s="49"/>
      <c r="R139" s="48"/>
      <c r="S139" s="48"/>
      <c r="T139" s="50"/>
      <c r="U139" s="32"/>
    </row>
    <row r="140" spans="2:21" ht="15">
      <c r="B140" s="33"/>
      <c r="C140" s="25"/>
      <c r="D140" s="25"/>
      <c r="E140" s="25" t="s">
        <v>125</v>
      </c>
      <c r="F140" s="27">
        <f>+[1]january!F140+[1]february!F140+[1]march!F140+[1]april!F140+[1]may!F140+[1]june!F140+[1]july!F140+[1]august!F140+[1]september!F140+'[1]october '!F140+[1]november!F140+[1]december!F140</f>
        <v>463578122</v>
      </c>
      <c r="G140" s="27">
        <f>+[1]january!G140+[1]february!G140+[1]march!G140+[1]april!G140+[1]may!G140+[1]june!G140+[1]july!G140+[1]august!G140+[1]september!G140+'[1]october '!G140+[1]november!G140+[1]december!G140</f>
        <v>353679837.24000007</v>
      </c>
      <c r="H140" s="27">
        <f>+F140-G140</f>
        <v>109898284.75999993</v>
      </c>
      <c r="I140" s="49"/>
      <c r="J140" s="27">
        <f>+[1]january!J140+[1]february!J140+[1]march!J140+[1]april!J140+[1]may!J140+[1]june!J140+[1]july!J140+[1]august!J140+[1]september!J140+'[1]october '!J140+[1]november!J140+[1]december!J140</f>
        <v>0</v>
      </c>
      <c r="K140" s="27">
        <f>+[1]january!K140+[1]february!K140+[1]march!K140+[1]april!K140+[1]may!K140+[1]june!K140+[1]july!K140+[1]august!K140+[1]september!K140+'[1]october '!K140+[1]november!K140+[1]december!K140</f>
        <v>0</v>
      </c>
      <c r="L140" s="27">
        <f>+J140-K140</f>
        <v>0</v>
      </c>
      <c r="M140" s="48"/>
      <c r="N140" s="27">
        <f>+[1]january!N140+[1]february!N140+[1]march!N140+[1]april!N140+[1]may!N140+[1]june!N140+[1]july!N140+[1]august!N140+[1]september!N140+'[1]october '!N140+[1]november!N140+[1]december!N140</f>
        <v>0</v>
      </c>
      <c r="O140" s="27">
        <f>+[1]january!O140+[1]february!O140+[1]march!O140+[1]april!O140+[1]may!O140+[1]june!O140+[1]july!O140+[1]august!O140+[1]september!O140+'[1]october '!O140+[1]november!O140+[1]december!O140</f>
        <v>0</v>
      </c>
      <c r="P140" s="27">
        <f>+N140-O140</f>
        <v>0</v>
      </c>
      <c r="Q140" s="49"/>
      <c r="R140" s="27">
        <f>+F140+J140+N140</f>
        <v>463578122</v>
      </c>
      <c r="S140" s="27">
        <f>+G140+K140+O140</f>
        <v>353679837.24000007</v>
      </c>
      <c r="T140" s="29">
        <f>+R140-S140</f>
        <v>109898284.75999993</v>
      </c>
      <c r="U140" s="32">
        <f>+S140/R140</f>
        <v>0.76293470389441731</v>
      </c>
    </row>
    <row r="141" spans="2:21" ht="15">
      <c r="B141" s="33"/>
      <c r="C141" s="25"/>
      <c r="D141" s="25"/>
      <c r="E141" s="25" t="s">
        <v>126</v>
      </c>
      <c r="F141" s="27">
        <f>+[1]january!F141+[1]february!F141+[1]march!F141+[1]april!F141+[1]may!F141+[1]june!F141+[1]july!F141+[1]august!F141+[1]september!F141+'[1]october '!F141+[1]november!F141+[1]december!F141</f>
        <v>249483582</v>
      </c>
      <c r="G141" s="27">
        <f>+[1]january!G141+[1]february!G141+[1]march!G141+[1]april!G141+[1]may!G141+[1]june!G141+[1]july!G141+[1]august!G141+[1]september!G141+'[1]october '!G141+[1]november!G141+[1]december!G141</f>
        <v>200663254.22999999</v>
      </c>
      <c r="H141" s="27">
        <f>+F141-G141</f>
        <v>48820327.770000011</v>
      </c>
      <c r="I141" s="49"/>
      <c r="J141" s="27">
        <f>+[1]january!J141+[1]february!J141+[1]march!J141+[1]april!J141+[1]may!J141+[1]june!J141+[1]july!J141+[1]august!J141+[1]september!J141+'[1]october '!J141+[1]november!J141+[1]december!J141</f>
        <v>0</v>
      </c>
      <c r="K141" s="27">
        <f>+[1]january!K141+[1]february!K141+[1]march!K141+[1]april!K141+[1]may!K141+[1]june!K141+[1]july!K141+[1]august!K141+[1]september!K141+'[1]october '!K141+[1]november!K141+[1]december!K141</f>
        <v>0</v>
      </c>
      <c r="L141" s="27">
        <f>+J141-K141</f>
        <v>0</v>
      </c>
      <c r="M141" s="48"/>
      <c r="N141" s="27">
        <f>+[1]january!N141+[1]february!N141+[1]march!N141+[1]april!N141+[1]may!N141+[1]june!N141+[1]july!N141+[1]august!N141+[1]september!N141+'[1]october '!N141+[1]november!N141+[1]december!N141</f>
        <v>75321</v>
      </c>
      <c r="O141" s="27">
        <f>+[1]january!O141+[1]february!O141+[1]march!O141+[1]april!O141+[1]may!O141+[1]june!O141+[1]july!O141+[1]august!O141+[1]september!O141+'[1]october '!O141+[1]november!O141+[1]december!O141</f>
        <v>75320.399999999994</v>
      </c>
      <c r="P141" s="27">
        <f>+N141-O141</f>
        <v>0.60000000000582077</v>
      </c>
      <c r="Q141" s="49"/>
      <c r="R141" s="27">
        <f>+F141+J141+N141</f>
        <v>249558903</v>
      </c>
      <c r="S141" s="27">
        <f>+G141+K141+O141</f>
        <v>200738574.63</v>
      </c>
      <c r="T141" s="29">
        <f>+R141-S141</f>
        <v>48820328.370000005</v>
      </c>
      <c r="U141" s="32">
        <f>+S141/R141</f>
        <v>0.80437352551593799</v>
      </c>
    </row>
    <row r="142" spans="2:21" ht="14.25">
      <c r="B142" s="33"/>
      <c r="C142" s="25"/>
      <c r="D142" s="25"/>
      <c r="E142" s="39"/>
      <c r="F142" s="27"/>
      <c r="G142" s="27"/>
      <c r="H142" s="27"/>
      <c r="I142" s="28"/>
      <c r="J142" s="27"/>
      <c r="K142" s="27"/>
      <c r="L142" s="27"/>
      <c r="M142" s="27"/>
      <c r="N142" s="27"/>
      <c r="O142" s="27"/>
      <c r="P142" s="27"/>
      <c r="Q142" s="28"/>
      <c r="R142" s="27"/>
      <c r="S142" s="27"/>
      <c r="T142" s="29"/>
      <c r="U142" s="32"/>
    </row>
    <row r="143" spans="2:21" s="60" customFormat="1" ht="15.75" thickBot="1">
      <c r="B143" s="56"/>
      <c r="C143" s="40"/>
      <c r="D143" s="40"/>
      <c r="E143" s="57" t="s">
        <v>127</v>
      </c>
      <c r="F143" s="58">
        <f>+F8+F51+F81+F104+F137+F49+F50+F140+F141</f>
        <v>54189079166.120003</v>
      </c>
      <c r="G143" s="58">
        <f>+G8+G51+G81+G104+G137+G49+G50+G140+G141</f>
        <v>45650448103.787636</v>
      </c>
      <c r="H143" s="58">
        <f>+H8+H51+H81+H104+H137+H49+H50+H140+H141</f>
        <v>8538631062.3323669</v>
      </c>
      <c r="I143" s="58">
        <f>+I8+I51+I81+I104+I137+I49+I50</f>
        <v>2208000</v>
      </c>
      <c r="J143" s="58">
        <f>+J8+J51+J81+J104+J137+J49+J50+J140+J141</f>
        <v>2359842712.4699998</v>
      </c>
      <c r="K143" s="58">
        <f>+K8+K51+K81+K104+K137+K49+K50+K140+K141</f>
        <v>2196285947.1300001</v>
      </c>
      <c r="L143" s="58">
        <f>+L8+L51+L81+L104+L137+L49+L50+L140+L141</f>
        <v>163556765.33999997</v>
      </c>
      <c r="M143" s="58">
        <f>+M8+M51+M81+M104+M137+M49+M50</f>
        <v>0</v>
      </c>
      <c r="N143" s="58">
        <f>+N8+N51+N81+N104+N137+N49+N50+N140+N141</f>
        <v>684252708.29999995</v>
      </c>
      <c r="O143" s="58">
        <f>+O8+O51+O81+O104+O137+O49+O50+O140+O141</f>
        <v>1050837449.5999999</v>
      </c>
      <c r="P143" s="58">
        <f>+P8+P51+P81+P104+P137+P49+P50+P140+P141</f>
        <v>-366584741.29999995</v>
      </c>
      <c r="Q143" s="58">
        <f>+Q8+Q51+Q81+Q104+Q137+Q49+Q50</f>
        <v>0</v>
      </c>
      <c r="R143" s="58">
        <f>+R8+R51+R81+R104+R137+R49+R50+R140+R141</f>
        <v>57233174586.889999</v>
      </c>
      <c r="S143" s="58">
        <f>+S8+S51+S81+S104+S137+S49+S50+S140+S141</f>
        <v>48897571500.517632</v>
      </c>
      <c r="T143" s="58">
        <f>+T8+T51+T81+T104+T137+T49+T50+T140+T141</f>
        <v>8335603086.372364</v>
      </c>
      <c r="U143" s="59">
        <f>+S143/R143</f>
        <v>0.8543571425744092</v>
      </c>
    </row>
    <row r="144" spans="2:21" ht="15.75" thickTop="1" thickBot="1">
      <c r="B144" s="61"/>
      <c r="C144" s="62"/>
      <c r="D144" s="62"/>
      <c r="E144" s="63"/>
      <c r="F144" s="64"/>
      <c r="G144" s="64"/>
      <c r="H144" s="64"/>
      <c r="I144" s="65"/>
      <c r="J144" s="66"/>
      <c r="K144" s="66"/>
      <c r="L144" s="66"/>
      <c r="M144" s="66"/>
      <c r="N144" s="66"/>
      <c r="O144" s="66"/>
      <c r="P144" s="66"/>
      <c r="Q144" s="65"/>
      <c r="R144" s="66"/>
      <c r="S144" s="66"/>
      <c r="T144" s="67"/>
      <c r="U144" s="68"/>
    </row>
    <row r="145" spans="6:20" ht="14.25">
      <c r="F145" s="46">
        <f>+F143+J143</f>
        <v>56548921878.590004</v>
      </c>
      <c r="G145" s="46">
        <f>+G143+K143</f>
        <v>47846734050.917633</v>
      </c>
      <c r="H145" s="46">
        <f>+F145-G145</f>
        <v>8702187827.6723709</v>
      </c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>
        <f>+T143-'[1]as of dec-separate NNC,POPCOM'!T145</f>
        <v>0</v>
      </c>
    </row>
    <row r="146" spans="6:20" ht="15">
      <c r="F146" s="70" t="s">
        <v>128</v>
      </c>
      <c r="J146" s="70" t="s">
        <v>129</v>
      </c>
      <c r="K146" s="46"/>
      <c r="N146" s="70" t="s">
        <v>130</v>
      </c>
      <c r="R146" s="28"/>
      <c r="S146" s="28"/>
      <c r="T146" s="28"/>
    </row>
    <row r="147" spans="6:20" ht="14.25">
      <c r="R147" s="28"/>
      <c r="S147" s="28"/>
      <c r="T147" s="28"/>
    </row>
    <row r="148" spans="6:20" ht="18">
      <c r="F148" s="71" t="s">
        <v>131</v>
      </c>
      <c r="J148" s="71" t="s">
        <v>132</v>
      </c>
      <c r="N148" s="71" t="s">
        <v>133</v>
      </c>
      <c r="R148" s="46"/>
      <c r="S148" s="46"/>
      <c r="T148" s="46"/>
    </row>
    <row r="149" spans="6:20" ht="15">
      <c r="F149" s="70" t="s">
        <v>134</v>
      </c>
      <c r="J149" s="70" t="s">
        <v>135</v>
      </c>
      <c r="N149" s="70" t="s">
        <v>136</v>
      </c>
    </row>
  </sheetData>
  <mergeCells count="11">
    <mergeCell ref="U5:U6"/>
    <mergeCell ref="C11:E11"/>
    <mergeCell ref="B1:T1"/>
    <mergeCell ref="B2:T2"/>
    <mergeCell ref="B3:T3"/>
    <mergeCell ref="B4:T4"/>
    <mergeCell ref="B5:E6"/>
    <mergeCell ref="F5:H5"/>
    <mergeCell ref="J5:L5"/>
    <mergeCell ref="N5:P5"/>
    <mergeCell ref="R5:T5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2016-12-20T00:46:10Z</dcterms:created>
  <dcterms:modified xsi:type="dcterms:W3CDTF">2016-12-20T00:46:32Z</dcterms:modified>
</cp:coreProperties>
</file>