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45" windowWidth="21015" windowHeight="9975" tabRatio="655"/>
  </bookViews>
  <sheets>
    <sheet name="UPDATED APP 2013" sheetId="7" r:id="rId1"/>
  </sheets>
  <definedNames>
    <definedName name="_xlnm.Print_Area" localSheetId="0">'UPDATED APP 2013'!$A$1:$U$178</definedName>
    <definedName name="_xlnm.Print_Titles" localSheetId="0">'UPDATED APP 2013'!$2:$3</definedName>
  </definedNames>
  <calcPr calcId="125725"/>
</workbook>
</file>

<file path=xl/calcChain.xml><?xml version="1.0" encoding="utf-8"?>
<calcChain xmlns="http://schemas.openxmlformats.org/spreadsheetml/2006/main">
  <c r="R164" i="7"/>
  <c r="R161"/>
  <c r="R154"/>
  <c r="R152"/>
  <c r="R149"/>
  <c r="R145"/>
  <c r="R143"/>
  <c r="R140"/>
  <c r="R136"/>
  <c r="R129"/>
  <c r="R124"/>
  <c r="R122"/>
  <c r="R119"/>
  <c r="R111"/>
  <c r="R106"/>
  <c r="R104"/>
  <c r="R98"/>
  <c r="R95"/>
  <c r="R90"/>
  <c r="R88"/>
  <c r="R86"/>
  <c r="R83"/>
  <c r="R72"/>
  <c r="R68"/>
  <c r="R65"/>
  <c r="R62"/>
  <c r="R55"/>
  <c r="R53"/>
  <c r="R51"/>
  <c r="R46"/>
  <c r="R44"/>
  <c r="R42"/>
  <c r="R39"/>
  <c r="R35"/>
  <c r="R27"/>
  <c r="R22"/>
  <c r="R11"/>
  <c r="R9"/>
  <c r="R5"/>
  <c r="R57" l="1"/>
  <c r="R156"/>
  <c r="R166" s="1"/>
  <c r="R167" s="1"/>
  <c r="R168" s="1"/>
</calcChain>
</file>

<file path=xl/sharedStrings.xml><?xml version="1.0" encoding="utf-8"?>
<sst xmlns="http://schemas.openxmlformats.org/spreadsheetml/2006/main" count="725" uniqueCount="136">
  <si>
    <t>Code (PAP)</t>
  </si>
  <si>
    <t>Procurement Program / Project</t>
  </si>
  <si>
    <t>PMO/  End-User</t>
  </si>
  <si>
    <t>Mode of Procurement</t>
  </si>
  <si>
    <t>Pre-Procurement Conference</t>
  </si>
  <si>
    <t>Ads/ Post of IAEB</t>
  </si>
  <si>
    <t>Pre-bid Conference</t>
  </si>
  <si>
    <t>Eligibility Check</t>
  </si>
  <si>
    <t>Sub / Open of Bids</t>
  </si>
  <si>
    <t>Bid Evaluation</t>
  </si>
  <si>
    <t>Post Qualification</t>
  </si>
  <si>
    <t>NOA</t>
  </si>
  <si>
    <t>Contract Signing</t>
  </si>
  <si>
    <t>NTP</t>
  </si>
  <si>
    <t>Delivery Completion</t>
  </si>
  <si>
    <t>Acceptance / Turnover</t>
  </si>
  <si>
    <t>Source of Funds</t>
  </si>
  <si>
    <t>Estimated Budget (PhP)</t>
  </si>
  <si>
    <t>Total</t>
  </si>
  <si>
    <t>MOOE</t>
  </si>
  <si>
    <t>CO</t>
  </si>
  <si>
    <t>Remarks (Brief Description of P/P)</t>
  </si>
  <si>
    <t>PREPARED / SUBMITTED BY:</t>
  </si>
  <si>
    <t>EVALUATED BY:</t>
  </si>
  <si>
    <t>APPROVED BY:</t>
  </si>
  <si>
    <t>LAUREANO C. CRUZ</t>
  </si>
  <si>
    <t>ENRIQUE T. ONA, MD, FPCS, FACS</t>
  </si>
  <si>
    <t>Director III</t>
  </si>
  <si>
    <t>Undersecretary of Health</t>
  </si>
  <si>
    <t>Secretary of Health</t>
  </si>
  <si>
    <t>Procurement Service</t>
  </si>
  <si>
    <t>Chairperson, COBAC</t>
  </si>
  <si>
    <t>MA. THERESA G. VERA, MD, MHA, MSc</t>
  </si>
  <si>
    <t>Officer-in-Charge, Director III</t>
  </si>
  <si>
    <t>Finance Service</t>
  </si>
  <si>
    <t>NEMESIO T. GAKO, MD, MPH, CESO I</t>
  </si>
  <si>
    <t>BIHC</t>
  </si>
  <si>
    <t>HEMS</t>
  </si>
  <si>
    <t>Direct Contracting</t>
  </si>
  <si>
    <t>Public Bidding</t>
  </si>
  <si>
    <t>GOP</t>
  </si>
  <si>
    <t>IEC Materials</t>
  </si>
  <si>
    <t>Laboratory Supplies and Reagents</t>
  </si>
  <si>
    <t>Computer Software and Server</t>
  </si>
  <si>
    <t>MMD</t>
  </si>
  <si>
    <t>Media Placement</t>
  </si>
  <si>
    <t>DDO-NCDPC</t>
  </si>
  <si>
    <t>FHO-NCDPC</t>
  </si>
  <si>
    <t>EPI-NCDPC</t>
  </si>
  <si>
    <t>NCHFD</t>
  </si>
  <si>
    <t>NCHP</t>
  </si>
  <si>
    <t>NCPAM</t>
  </si>
  <si>
    <t>NEC</t>
  </si>
  <si>
    <t>OSEC</t>
  </si>
  <si>
    <t>PNAC</t>
  </si>
  <si>
    <t>PS</t>
  </si>
  <si>
    <t>CONTINGENCY FUND (4%)</t>
  </si>
  <si>
    <t>TOTAL</t>
  </si>
  <si>
    <t>GRAND TOTAL</t>
  </si>
  <si>
    <t>The 4% lump sum (Reference: Section 2.5.c of the DOH Customized Manual Volume 1, approved by the Government Procurement Policy Board on 25 June 2010) shall be used to cover emergencies or contingencies to include adjustment in the ABC as provided for in Section 35.3 of the Revised Implementing Rules and Regulation of Republic Act No. 9184. (4 % contingency shall cover the Emergency Purchase)</t>
  </si>
  <si>
    <t>NCDPC-EOHO</t>
  </si>
  <si>
    <t>Health Devices, Supplies and Equipment</t>
  </si>
  <si>
    <t>CDRRHR</t>
  </si>
  <si>
    <t>Souvenir and Collateral Items</t>
  </si>
  <si>
    <t>AS</t>
  </si>
  <si>
    <t>Sub-total</t>
  </si>
  <si>
    <t>3rd week October 2012</t>
  </si>
  <si>
    <t>1st week November 2012</t>
  </si>
  <si>
    <t>3rd week November 2012</t>
  </si>
  <si>
    <t>1st week December 2012</t>
  </si>
  <si>
    <t>2nd week December 2012</t>
  </si>
  <si>
    <t>3rd week December 2012</t>
  </si>
  <si>
    <t>1st week January 2013</t>
  </si>
  <si>
    <t>3rd week January 2013</t>
  </si>
  <si>
    <t>RECOMMENDING APPROVAL BY:</t>
  </si>
  <si>
    <t>Consultancy Services</t>
  </si>
  <si>
    <t>Vaccines</t>
  </si>
  <si>
    <t xml:space="preserve">Various Drugs and Medicines </t>
  </si>
  <si>
    <t>Office Supplies (Non PSDBM items)</t>
  </si>
  <si>
    <t>Computer  Supplies (Non PSDBM items)</t>
  </si>
  <si>
    <t>Construction Supplies and Materials</t>
  </si>
  <si>
    <t>General Merchandise</t>
  </si>
  <si>
    <t>Contract of Services</t>
  </si>
  <si>
    <t>Health Facilities Equipment</t>
  </si>
  <si>
    <t xml:space="preserve"> </t>
  </si>
  <si>
    <t>1st Quarter 2013</t>
  </si>
  <si>
    <t xml:space="preserve"> TOTAL</t>
  </si>
  <si>
    <t>SUPPLEMENTAL / ADDITIONAL REQUIREMENTS</t>
  </si>
  <si>
    <t>Negotiated Procurement</t>
  </si>
  <si>
    <t>OFFICE OF USEC HERBOSA</t>
  </si>
  <si>
    <t>IMS</t>
  </si>
  <si>
    <t>3rd week March 2013</t>
  </si>
  <si>
    <t>1st week April 2013</t>
  </si>
  <si>
    <t>3rd week April 2013</t>
  </si>
  <si>
    <t>1st week May 2013</t>
  </si>
  <si>
    <t>2nd week May 2013</t>
  </si>
  <si>
    <t>3rd week May 2013</t>
  </si>
  <si>
    <t>1st week June 2013</t>
  </si>
  <si>
    <t>3rd week June 2013</t>
  </si>
  <si>
    <t>2WHSMP</t>
  </si>
  <si>
    <t>HHRDB</t>
  </si>
  <si>
    <t>HPDPB</t>
  </si>
  <si>
    <t>Insecticides</t>
  </si>
  <si>
    <t>DDO- NCDPC</t>
  </si>
  <si>
    <t>OSC-DDAPTP</t>
  </si>
  <si>
    <t>IDO-NCDPC</t>
  </si>
  <si>
    <t>Hiring of Event Organizer</t>
  </si>
  <si>
    <t>FS</t>
  </si>
  <si>
    <t>Forms</t>
  </si>
  <si>
    <t>GLOBAL FUND TFM PROJECT</t>
  </si>
  <si>
    <t>BHDT</t>
  </si>
  <si>
    <t>Computer  and Printing Supplies</t>
  </si>
  <si>
    <t>OFFICE OF ASEC UBIAL</t>
  </si>
  <si>
    <t>OFFICE OF USEC GAKO</t>
  </si>
  <si>
    <t>Infrastracture</t>
  </si>
  <si>
    <t>HFEP 2013</t>
  </si>
  <si>
    <t>EUROPEAN UNION GRANT</t>
  </si>
  <si>
    <t>OFFICE OF THE QMS (ASEC BAYUGO)</t>
  </si>
  <si>
    <t>NVBSP</t>
  </si>
  <si>
    <t>NCDPC-FHO</t>
  </si>
  <si>
    <t>AS-GSD</t>
  </si>
  <si>
    <t>Computer Peripheral</t>
  </si>
  <si>
    <t>Audio Visual Equipment</t>
  </si>
  <si>
    <t>OCV -OFFICE OF ASEC UBIAL</t>
  </si>
  <si>
    <t>Family Planning Commodities</t>
  </si>
  <si>
    <t xml:space="preserve">NCPAM </t>
  </si>
  <si>
    <t xml:space="preserve">FHO-NCDPC </t>
  </si>
  <si>
    <t>Office Device and Equipment</t>
  </si>
  <si>
    <t>Vehicle supplies and Warehouse Supplies</t>
  </si>
  <si>
    <t>Repair and Renovation</t>
  </si>
  <si>
    <t>Books / Journal / Book</t>
  </si>
  <si>
    <t>BLHD</t>
  </si>
  <si>
    <t>PBC</t>
  </si>
  <si>
    <t>Updated Annual Procurement Plan FY 2013</t>
  </si>
  <si>
    <t>Construction Supplies</t>
  </si>
  <si>
    <r>
      <t>Negotiated Procurement (Through UN A</t>
    </r>
    <r>
      <rPr>
        <sz val="16"/>
        <color theme="1"/>
        <rFont val="Calibri"/>
        <family val="2"/>
        <scheme val="minor"/>
      </rPr>
      <t>gency</t>
    </r>
    <r>
      <rPr>
        <sz val="14"/>
        <color theme="1"/>
        <rFont val="Calibri"/>
        <family val="2"/>
        <scheme val="minor"/>
      </rPr>
      <t>)</t>
    </r>
  </si>
</sst>
</file>

<file path=xl/styles.xml><?xml version="1.0" encoding="utf-8"?>
<styleSheet xmlns="http://schemas.openxmlformats.org/spreadsheetml/2006/main">
  <numFmts count="1">
    <numFmt numFmtId="43" formatCode="_(* #,##0.00_);_(* \(#,##0.00\);_(* &quot;-&quot;??_);_(@_)"/>
  </numFmts>
  <fonts count="10">
    <font>
      <sz val="11"/>
      <color theme="1"/>
      <name val="Calibri"/>
      <family val="2"/>
      <scheme val="minor"/>
    </font>
    <font>
      <b/>
      <sz val="11"/>
      <color theme="1"/>
      <name val="Calibri"/>
      <family val="2"/>
      <scheme val="minor"/>
    </font>
    <font>
      <sz val="28"/>
      <color theme="1"/>
      <name val="Calibri"/>
      <family val="2"/>
      <scheme val="minor"/>
    </font>
    <font>
      <sz val="14"/>
      <color theme="1"/>
      <name val="Calibri"/>
      <family val="2"/>
      <scheme val="minor"/>
    </font>
    <font>
      <sz val="16"/>
      <color theme="1"/>
      <name val="Calibri"/>
      <family val="2"/>
      <scheme val="minor"/>
    </font>
    <font>
      <sz val="11"/>
      <color indexed="8"/>
      <name val="Calibri"/>
      <family val="2"/>
    </font>
    <font>
      <b/>
      <sz val="14"/>
      <color theme="1"/>
      <name val="Calibri"/>
      <family val="2"/>
      <scheme val="minor"/>
    </font>
    <font>
      <sz val="11"/>
      <color theme="1"/>
      <name val="Calibri"/>
      <family val="2"/>
      <scheme val="minor"/>
    </font>
    <font>
      <b/>
      <i/>
      <sz val="11"/>
      <color theme="1"/>
      <name val="Calibri"/>
      <family val="2"/>
      <scheme val="minor"/>
    </font>
    <font>
      <b/>
      <sz val="16"/>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1">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right/>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style="medium">
        <color auto="1"/>
      </top>
      <bottom/>
      <diagonal/>
    </border>
    <border>
      <left style="medium">
        <color auto="1"/>
      </left>
      <right/>
      <top style="thin">
        <color auto="1"/>
      </top>
      <bottom/>
      <diagonal/>
    </border>
    <border>
      <left/>
      <right style="thin">
        <color auto="1"/>
      </right>
      <top style="thin">
        <color auto="1"/>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medium">
        <color auto="1"/>
      </left>
      <right style="thin">
        <color auto="1"/>
      </right>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style="medium">
        <color auto="1"/>
      </right>
      <top style="thin">
        <color auto="1"/>
      </top>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top/>
      <bottom/>
      <diagonal/>
    </border>
    <border>
      <left style="medium">
        <color auto="1"/>
      </left>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s>
  <cellStyleXfs count="3">
    <xf numFmtId="0" fontId="0" fillId="0" borderId="0"/>
    <xf numFmtId="43" fontId="5" fillId="0" borderId="0" applyFont="0" applyFill="0" applyBorder="0" applyAlignment="0" applyProtection="0"/>
    <xf numFmtId="43" fontId="7" fillId="0" borderId="0" applyFont="0" applyFill="0" applyBorder="0" applyAlignment="0" applyProtection="0"/>
  </cellStyleXfs>
  <cellXfs count="158">
    <xf numFmtId="0" fontId="0" fillId="0" borderId="0" xfId="0"/>
    <xf numFmtId="0" fontId="1" fillId="3" borderId="2" xfId="0" applyFont="1" applyFill="1" applyBorder="1" applyAlignment="1">
      <alignment horizontal="center" vertical="center" wrapText="1"/>
    </xf>
    <xf numFmtId="0" fontId="0" fillId="3" borderId="2" xfId="0" applyFill="1" applyBorder="1"/>
    <xf numFmtId="43" fontId="0" fillId="3" borderId="2" xfId="2" applyFont="1" applyFill="1" applyBorder="1" applyAlignment="1">
      <alignment vertical="center"/>
    </xf>
    <xf numFmtId="0" fontId="0" fillId="3" borderId="0" xfId="0" applyFill="1" applyAlignment="1">
      <alignment vertical="center"/>
    </xf>
    <xf numFmtId="0" fontId="0" fillId="3" borderId="3" xfId="0" applyFill="1" applyBorder="1" applyAlignment="1">
      <alignment vertical="center" wrapText="1"/>
    </xf>
    <xf numFmtId="0" fontId="1" fillId="3" borderId="7" xfId="0" applyFont="1" applyFill="1" applyBorder="1" applyAlignment="1">
      <alignment horizontal="center" vertical="center" wrapText="1"/>
    </xf>
    <xf numFmtId="43" fontId="8" fillId="3" borderId="11" xfId="2" applyFont="1" applyFill="1" applyBorder="1" applyAlignment="1">
      <alignment vertical="center"/>
    </xf>
    <xf numFmtId="0" fontId="8" fillId="3" borderId="0" xfId="0" applyFont="1" applyFill="1" applyAlignment="1">
      <alignment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43" fontId="1" fillId="3" borderId="1" xfId="2" applyFont="1" applyFill="1" applyBorder="1" applyAlignment="1">
      <alignment horizontal="center" vertical="center"/>
    </xf>
    <xf numFmtId="43" fontId="0" fillId="3" borderId="0" xfId="0" applyNumberFormat="1" applyFill="1" applyAlignment="1">
      <alignment vertical="center"/>
    </xf>
    <xf numFmtId="43" fontId="8" fillId="3" borderId="2" xfId="2" applyFont="1" applyFill="1" applyBorder="1" applyAlignment="1">
      <alignment vertical="center"/>
    </xf>
    <xf numFmtId="43" fontId="1" fillId="3" borderId="11" xfId="1" applyFont="1" applyFill="1" applyBorder="1" applyAlignment="1">
      <alignment horizontal="center" vertical="center" wrapText="1"/>
    </xf>
    <xf numFmtId="0" fontId="8" fillId="3" borderId="18" xfId="0" applyFont="1" applyFill="1" applyBorder="1" applyAlignment="1">
      <alignment horizontal="right"/>
    </xf>
    <xf numFmtId="0" fontId="0" fillId="3" borderId="0" xfId="0" applyFill="1"/>
    <xf numFmtId="0" fontId="9" fillId="3" borderId="18" xfId="0" applyFont="1" applyFill="1" applyBorder="1" applyAlignment="1">
      <alignment horizontal="right" vertical="center"/>
    </xf>
    <xf numFmtId="0" fontId="9" fillId="3" borderId="9" xfId="0" applyFont="1" applyFill="1" applyBorder="1" applyAlignment="1">
      <alignment horizontal="right" vertical="center"/>
    </xf>
    <xf numFmtId="0" fontId="9" fillId="3" borderId="10" xfId="0" applyFont="1" applyFill="1" applyBorder="1" applyAlignment="1">
      <alignment horizontal="right" vertical="center"/>
    </xf>
    <xf numFmtId="43" fontId="9" fillId="3" borderId="2" xfId="2" quotePrefix="1" applyFont="1" applyFill="1" applyBorder="1" applyAlignment="1">
      <alignment vertical="center"/>
    </xf>
    <xf numFmtId="0" fontId="0" fillId="3" borderId="29" xfId="0" applyFill="1" applyBorder="1" applyAlignment="1">
      <alignment horizontal="center" vertical="center" wrapText="1"/>
    </xf>
    <xf numFmtId="0" fontId="0" fillId="3" borderId="0" xfId="0" applyFill="1" applyBorder="1" applyAlignment="1">
      <alignment vertical="center"/>
    </xf>
    <xf numFmtId="43" fontId="0" fillId="3" borderId="4" xfId="2" applyFont="1" applyFill="1" applyBorder="1" applyAlignment="1">
      <alignment vertical="center"/>
    </xf>
    <xf numFmtId="0" fontId="0" fillId="3" borderId="30" xfId="0" applyFill="1" applyBorder="1" applyAlignment="1">
      <alignment horizontal="center" vertical="center" wrapText="1"/>
    </xf>
    <xf numFmtId="0" fontId="0" fillId="3" borderId="0" xfId="0" applyNumberFormat="1" applyFill="1" applyBorder="1" applyAlignment="1">
      <alignment vertical="center"/>
    </xf>
    <xf numFmtId="0" fontId="0" fillId="3" borderId="0" xfId="0" applyNumberFormat="1" applyFill="1" applyBorder="1" applyAlignment="1">
      <alignment horizontal="center" vertical="center" wrapText="1"/>
    </xf>
    <xf numFmtId="0" fontId="3" fillId="3" borderId="0" xfId="0" applyNumberFormat="1" applyFont="1" applyFill="1" applyBorder="1" applyAlignment="1">
      <alignment horizontal="center" vertical="center" wrapText="1"/>
    </xf>
    <xf numFmtId="43" fontId="0" fillId="3" borderId="0" xfId="2" applyFont="1" applyFill="1" applyBorder="1" applyAlignment="1">
      <alignment horizontal="center" vertical="center" wrapText="1"/>
    </xf>
    <xf numFmtId="0" fontId="4" fillId="3" borderId="0" xfId="0" applyFont="1" applyFill="1" applyAlignment="1">
      <alignment vertical="center"/>
    </xf>
    <xf numFmtId="0" fontId="1" fillId="3" borderId="0" xfId="0" applyFont="1" applyFill="1" applyAlignment="1">
      <alignment horizontal="center" vertical="center" wrapText="1"/>
    </xf>
    <xf numFmtId="0" fontId="3" fillId="3" borderId="0" xfId="0" applyFont="1" applyFill="1" applyAlignment="1">
      <alignment horizontal="center"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43" fontId="0" fillId="3" borderId="0" xfId="2" applyFont="1" applyFill="1" applyAlignment="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6" fillId="3" borderId="0" xfId="0" applyFont="1" applyFill="1" applyAlignment="1">
      <alignment vertical="center"/>
    </xf>
    <xf numFmtId="0" fontId="6" fillId="3" borderId="0" xfId="0" applyFont="1" applyFill="1" applyAlignment="1">
      <alignment horizontal="left" vertical="center"/>
    </xf>
    <xf numFmtId="0" fontId="6" fillId="3" borderId="0" xfId="0" applyFont="1" applyFill="1" applyAlignment="1">
      <alignment horizontal="center" vertical="center"/>
    </xf>
    <xf numFmtId="0" fontId="3" fillId="3" borderId="0" xfId="0" applyFont="1" applyFill="1" applyAlignment="1">
      <alignment vertical="center"/>
    </xf>
    <xf numFmtId="0" fontId="3" fillId="3" borderId="0" xfId="0" applyFont="1" applyFill="1" applyAlignment="1">
      <alignment horizontal="left" vertical="center"/>
    </xf>
    <xf numFmtId="0" fontId="3" fillId="3" borderId="0" xfId="0" applyFont="1" applyFill="1" applyAlignment="1">
      <alignment horizontal="center" vertical="center"/>
    </xf>
    <xf numFmtId="43" fontId="9" fillId="2" borderId="2" xfId="2" applyFont="1" applyFill="1" applyBorder="1" applyAlignment="1">
      <alignment vertical="center"/>
    </xf>
    <xf numFmtId="43" fontId="9" fillId="2" borderId="2" xfId="2" quotePrefix="1" applyFont="1" applyFill="1" applyBorder="1" applyAlignment="1">
      <alignment vertical="center"/>
    </xf>
    <xf numFmtId="43" fontId="9" fillId="2" borderId="4" xfId="2" applyFont="1" applyFill="1" applyBorder="1" applyAlignment="1">
      <alignment vertical="center"/>
    </xf>
    <xf numFmtId="43" fontId="0" fillId="3" borderId="11" xfId="2" applyFont="1" applyFill="1" applyBorder="1" applyAlignment="1">
      <alignment vertical="center"/>
    </xf>
    <xf numFmtId="0" fontId="9" fillId="2" borderId="9" xfId="0" applyFont="1" applyFill="1" applyBorder="1" applyAlignment="1">
      <alignment horizontal="center" vertical="center"/>
    </xf>
    <xf numFmtId="0" fontId="0" fillId="3" borderId="11" xfId="0" applyFill="1" applyBorder="1"/>
    <xf numFmtId="0" fontId="0" fillId="3" borderId="5" xfId="0" applyFill="1" applyBorder="1"/>
    <xf numFmtId="0" fontId="6" fillId="3" borderId="2" xfId="0"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43" fontId="1" fillId="3" borderId="2" xfId="1" applyFont="1" applyFill="1" applyBorder="1" applyAlignment="1">
      <alignment horizontal="center" vertical="center" wrapText="1"/>
    </xf>
    <xf numFmtId="0" fontId="8" fillId="3" borderId="38" xfId="0" applyFont="1" applyFill="1" applyBorder="1" applyAlignment="1">
      <alignment horizontal="center" vertical="center" wrapText="1"/>
    </xf>
    <xf numFmtId="0" fontId="8" fillId="3" borderId="29" xfId="0" applyFont="1" applyFill="1" applyBorder="1" applyAlignment="1">
      <alignment horizontal="center" vertical="center" wrapText="1"/>
    </xf>
    <xf numFmtId="43" fontId="0" fillId="3" borderId="29" xfId="0" applyNumberFormat="1" applyFill="1" applyBorder="1" applyAlignment="1">
      <alignment horizontal="center" vertical="center" wrapText="1"/>
    </xf>
    <xf numFmtId="0" fontId="0" fillId="3" borderId="25" xfId="0" applyFill="1" applyBorder="1" applyAlignment="1">
      <alignment horizontal="center" vertical="center" wrapText="1"/>
    </xf>
    <xf numFmtId="0" fontId="3" fillId="3" borderId="11"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1" xfId="0" applyFill="1" applyBorder="1" applyAlignment="1">
      <alignment horizontal="center"/>
    </xf>
    <xf numFmtId="0" fontId="0" fillId="3" borderId="11" xfId="0" applyFill="1" applyBorder="1" applyAlignment="1">
      <alignment horizontal="center" vertical="center"/>
    </xf>
    <xf numFmtId="0" fontId="0" fillId="3" borderId="5" xfId="0" applyFill="1" applyBorder="1" applyAlignment="1">
      <alignment horizontal="center" vertical="center"/>
    </xf>
    <xf numFmtId="0" fontId="3" fillId="3" borderId="2" xfId="0" applyFont="1" applyFill="1" applyBorder="1" applyAlignment="1">
      <alignment horizontal="center" vertical="center" wrapText="1"/>
    </xf>
    <xf numFmtId="43" fontId="0" fillId="3" borderId="11" xfId="2"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2" xfId="0" applyFill="1" applyBorder="1" applyAlignment="1">
      <alignment horizontal="center" vertical="center" wrapText="1"/>
    </xf>
    <xf numFmtId="0" fontId="0" fillId="3" borderId="2" xfId="0" applyFill="1" applyBorder="1" applyAlignment="1">
      <alignment horizontal="center"/>
    </xf>
    <xf numFmtId="0" fontId="0" fillId="3" borderId="2" xfId="0" applyFill="1" applyBorder="1" applyAlignment="1">
      <alignment horizontal="center" vertical="center"/>
    </xf>
    <xf numFmtId="0" fontId="9" fillId="2" borderId="18" xfId="0" applyFont="1" applyFill="1" applyBorder="1" applyAlignment="1">
      <alignment horizontal="right" vertical="center"/>
    </xf>
    <xf numFmtId="0" fontId="9" fillId="2" borderId="9" xfId="0" applyFont="1" applyFill="1" applyBorder="1" applyAlignment="1">
      <alignment horizontal="right" vertical="center"/>
    </xf>
    <xf numFmtId="0" fontId="9" fillId="2" borderId="10" xfId="0" applyFont="1" applyFill="1" applyBorder="1" applyAlignment="1">
      <alignment horizontal="right" vertical="center"/>
    </xf>
    <xf numFmtId="0" fontId="9" fillId="3" borderId="9" xfId="0" applyFont="1" applyFill="1" applyBorder="1" applyAlignment="1">
      <alignment horizontal="center" vertical="center"/>
    </xf>
    <xf numFmtId="0" fontId="0" fillId="3" borderId="38" xfId="0" applyFill="1" applyBorder="1" applyAlignment="1">
      <alignment horizontal="center" vertical="center" wrapText="1"/>
    </xf>
    <xf numFmtId="0" fontId="2" fillId="3" borderId="6"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43" fontId="1" fillId="3" borderId="15" xfId="2" applyFont="1" applyFill="1" applyBorder="1" applyAlignment="1">
      <alignment horizontal="center" vertical="center"/>
    </xf>
    <xf numFmtId="43" fontId="1" fillId="3" borderId="16" xfId="2" applyFont="1" applyFill="1" applyBorder="1" applyAlignment="1">
      <alignment horizontal="center" vertical="center"/>
    </xf>
    <xf numFmtId="43" fontId="1" fillId="3" borderId="17" xfId="2" applyFont="1" applyFill="1" applyBorder="1" applyAlignment="1">
      <alignment horizontal="center" vertical="center"/>
    </xf>
    <xf numFmtId="0" fontId="8" fillId="3" borderId="23" xfId="0" applyFont="1" applyFill="1" applyBorder="1" applyAlignment="1">
      <alignment horizontal="right" vertical="center"/>
    </xf>
    <xf numFmtId="0" fontId="8" fillId="3" borderId="12" xfId="0" applyFont="1" applyFill="1" applyBorder="1" applyAlignment="1">
      <alignment horizontal="right" vertical="center"/>
    </xf>
    <xf numFmtId="0" fontId="8" fillId="3" borderId="24" xfId="0" applyFont="1" applyFill="1" applyBorder="1" applyAlignment="1">
      <alignment horizontal="right" vertical="center"/>
    </xf>
    <xf numFmtId="0" fontId="0" fillId="3" borderId="25" xfId="0" applyFill="1" applyBorder="1" applyAlignment="1">
      <alignment horizontal="center" vertical="center" wrapText="1"/>
    </xf>
    <xf numFmtId="0" fontId="0" fillId="3" borderId="27" xfId="0" applyFill="1" applyBorder="1" applyAlignment="1">
      <alignment horizontal="center" vertical="center" wrapText="1"/>
    </xf>
    <xf numFmtId="0" fontId="0" fillId="3" borderId="26" xfId="0"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8"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1" xfId="0" applyFill="1" applyBorder="1" applyAlignment="1">
      <alignment horizontal="center" vertical="center"/>
    </xf>
    <xf numFmtId="0" fontId="0" fillId="3" borderId="8" xfId="0" applyFill="1" applyBorder="1" applyAlignment="1">
      <alignment horizontal="center" vertical="center"/>
    </xf>
    <xf numFmtId="0" fontId="0" fillId="3" borderId="5" xfId="0" applyFill="1" applyBorder="1" applyAlignment="1">
      <alignment horizontal="center" vertical="center"/>
    </xf>
    <xf numFmtId="0" fontId="0" fillId="3" borderId="11" xfId="0" applyFill="1" applyBorder="1" applyAlignment="1">
      <alignment horizontal="center"/>
    </xf>
    <xf numFmtId="0" fontId="0" fillId="3" borderId="8" xfId="0" applyFill="1" applyBorder="1" applyAlignment="1">
      <alignment horizontal="center"/>
    </xf>
    <xf numFmtId="0" fontId="0" fillId="3" borderId="5" xfId="0" applyFill="1" applyBorder="1" applyAlignment="1">
      <alignment horizontal="center"/>
    </xf>
    <xf numFmtId="0" fontId="1" fillId="3" borderId="11"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5" xfId="0" applyFont="1" applyFill="1" applyBorder="1" applyAlignment="1">
      <alignment horizontal="center" vertical="center" wrapText="1"/>
    </xf>
    <xf numFmtId="43" fontId="0" fillId="3" borderId="11" xfId="2" applyFont="1" applyFill="1" applyBorder="1" applyAlignment="1">
      <alignment horizontal="center" vertical="center"/>
    </xf>
    <xf numFmtId="43" fontId="0" fillId="3" borderId="8" xfId="2" applyFont="1" applyFill="1" applyBorder="1" applyAlignment="1">
      <alignment horizontal="center" vertical="center"/>
    </xf>
    <xf numFmtId="43" fontId="0" fillId="3" borderId="5" xfId="2" applyFont="1" applyFill="1" applyBorder="1" applyAlignment="1">
      <alignment horizontal="center" vertical="center"/>
    </xf>
    <xf numFmtId="0" fontId="0" fillId="3" borderId="38"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40" xfId="0" applyFill="1" applyBorder="1" applyAlignment="1">
      <alignment horizontal="center" vertical="center" wrapText="1"/>
    </xf>
    <xf numFmtId="43" fontId="0" fillId="3" borderId="0" xfId="0" applyNumberFormat="1" applyFill="1" applyAlignment="1">
      <alignment horizontal="center" vertical="center"/>
    </xf>
    <xf numFmtId="0" fontId="0" fillId="3" borderId="0" xfId="0" applyFill="1" applyAlignment="1">
      <alignment horizontal="center" vertical="center"/>
    </xf>
    <xf numFmtId="0" fontId="0" fillId="3" borderId="0" xfId="0" applyFill="1" applyBorder="1" applyAlignment="1">
      <alignment horizontal="center" vertical="center"/>
    </xf>
    <xf numFmtId="0" fontId="8" fillId="3" borderId="18" xfId="0" applyFont="1" applyFill="1" applyBorder="1" applyAlignment="1">
      <alignment horizontal="right" vertical="center"/>
    </xf>
    <xf numFmtId="0" fontId="8" fillId="3" borderId="9" xfId="0" applyFont="1" applyFill="1" applyBorder="1" applyAlignment="1">
      <alignment horizontal="right" vertical="center"/>
    </xf>
    <xf numFmtId="0" fontId="8" fillId="3" borderId="10" xfId="0" applyFont="1" applyFill="1" applyBorder="1" applyAlignment="1">
      <alignment horizontal="right" vertical="center"/>
    </xf>
    <xf numFmtId="43" fontId="0" fillId="3" borderId="38" xfId="0" applyNumberFormat="1" applyFill="1" applyBorder="1" applyAlignment="1">
      <alignment horizontal="center" vertical="center" wrapText="1"/>
    </xf>
    <xf numFmtId="43" fontId="0" fillId="3" borderId="40" xfId="0" applyNumberFormat="1" applyFill="1" applyBorder="1" applyAlignment="1">
      <alignment horizontal="center" vertical="center" wrapText="1"/>
    </xf>
    <xf numFmtId="0" fontId="0" fillId="0" borderId="27" xfId="0" applyBorder="1"/>
    <xf numFmtId="0" fontId="0" fillId="0" borderId="26" xfId="0" applyBorder="1"/>
    <xf numFmtId="0" fontId="0" fillId="0" borderId="8" xfId="0" applyBorder="1" applyAlignment="1">
      <alignment horizontal="center"/>
    </xf>
    <xf numFmtId="0" fontId="0" fillId="0" borderId="5" xfId="0" applyBorder="1" applyAlignment="1">
      <alignment horizontal="center"/>
    </xf>
    <xf numFmtId="0" fontId="0" fillId="0" borderId="8" xfId="0" applyBorder="1"/>
    <xf numFmtId="0" fontId="0" fillId="0" borderId="5" xfId="0" applyBorder="1"/>
    <xf numFmtId="0" fontId="0" fillId="3" borderId="3" xfId="0" applyFill="1" applyBorder="1" applyAlignment="1">
      <alignment horizontal="center" vertical="center" wrapText="1"/>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2" xfId="0" applyFill="1" applyBorder="1" applyAlignment="1">
      <alignment horizontal="center"/>
    </xf>
    <xf numFmtId="0" fontId="1" fillId="3" borderId="9" xfId="0" applyFont="1" applyFill="1" applyBorder="1" applyAlignment="1">
      <alignment horizontal="center"/>
    </xf>
    <xf numFmtId="0" fontId="1" fillId="3" borderId="28" xfId="0" applyFont="1" applyFill="1" applyBorder="1" applyAlignment="1">
      <alignment horizontal="center"/>
    </xf>
    <xf numFmtId="0" fontId="9" fillId="2" borderId="18" xfId="0" applyFont="1" applyFill="1" applyBorder="1" applyAlignment="1">
      <alignment horizontal="right" vertical="center"/>
    </xf>
    <xf numFmtId="0" fontId="9" fillId="2" borderId="9" xfId="0" applyFont="1" applyFill="1" applyBorder="1" applyAlignment="1">
      <alignment horizontal="right" vertical="center"/>
    </xf>
    <xf numFmtId="0" fontId="9" fillId="2" borderId="10" xfId="0" applyFont="1" applyFill="1" applyBorder="1" applyAlignment="1">
      <alignment horizontal="right" vertical="center"/>
    </xf>
    <xf numFmtId="43" fontId="0" fillId="3" borderId="31" xfId="2" applyFont="1" applyFill="1" applyBorder="1" applyAlignment="1">
      <alignment horizontal="center" vertical="center"/>
    </xf>
    <xf numFmtId="43" fontId="0" fillId="3" borderId="12" xfId="2" applyFont="1" applyFill="1" applyBorder="1" applyAlignment="1">
      <alignment horizontal="center" vertical="center"/>
    </xf>
    <xf numFmtId="43" fontId="0" fillId="3" borderId="32" xfId="2" applyFont="1" applyFill="1" applyBorder="1" applyAlignment="1">
      <alignment horizontal="center" vertical="center"/>
    </xf>
    <xf numFmtId="43" fontId="0" fillId="3" borderId="33" xfId="2" applyFont="1" applyFill="1" applyBorder="1" applyAlignment="1">
      <alignment horizontal="center" vertical="center"/>
    </xf>
    <xf numFmtId="43" fontId="0" fillId="3" borderId="34" xfId="2" applyFont="1" applyFill="1" applyBorder="1" applyAlignment="1">
      <alignment horizontal="center" vertical="center"/>
    </xf>
    <xf numFmtId="43" fontId="0" fillId="3" borderId="35" xfId="2" applyFont="1" applyFill="1" applyBorder="1" applyAlignment="1">
      <alignment horizontal="center" vertical="center"/>
    </xf>
    <xf numFmtId="0" fontId="9" fillId="3" borderId="1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8" xfId="0" applyFont="1" applyFill="1" applyBorder="1" applyAlignment="1">
      <alignment horizontal="left" vertical="center"/>
    </xf>
    <xf numFmtId="0" fontId="9" fillId="3" borderId="9" xfId="0" applyFont="1" applyFill="1" applyBorder="1" applyAlignment="1">
      <alignment horizontal="left" vertical="center"/>
    </xf>
    <xf numFmtId="0" fontId="9" fillId="3" borderId="28" xfId="0" applyFont="1" applyFill="1" applyBorder="1" applyAlignment="1">
      <alignment horizontal="left" vertical="center"/>
    </xf>
    <xf numFmtId="0" fontId="0" fillId="3" borderId="23" xfId="0" applyFill="1" applyBorder="1" applyAlignment="1">
      <alignment horizontal="center" vertical="center" wrapText="1"/>
    </xf>
    <xf numFmtId="0" fontId="0" fillId="3" borderId="36" xfId="0" applyFill="1" applyBorder="1" applyAlignment="1">
      <alignment horizontal="center" vertical="center" wrapText="1"/>
    </xf>
    <xf numFmtId="0" fontId="0" fillId="3" borderId="37" xfId="0" applyFill="1" applyBorder="1" applyAlignment="1">
      <alignment horizontal="center" vertical="center" wrapText="1"/>
    </xf>
    <xf numFmtId="43" fontId="0" fillId="3" borderId="18"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0" fillId="3" borderId="28" xfId="0" applyFill="1" applyBorder="1" applyAlignment="1">
      <alignment horizontal="center" vertical="center" wrapText="1"/>
    </xf>
    <xf numFmtId="0" fontId="9" fillId="2" borderId="19" xfId="0" applyFont="1" applyFill="1" applyBorder="1" applyAlignment="1">
      <alignment horizontal="right" vertical="center"/>
    </xf>
    <xf numFmtId="0" fontId="9" fillId="2" borderId="20" xfId="0" applyFont="1" applyFill="1" applyBorder="1" applyAlignment="1">
      <alignment horizontal="right" vertical="center"/>
    </xf>
    <xf numFmtId="0" fontId="9" fillId="2" borderId="21" xfId="0" applyFont="1" applyFill="1" applyBorder="1" applyAlignment="1">
      <alignment horizontal="right" vertical="center"/>
    </xf>
    <xf numFmtId="0" fontId="0" fillId="3" borderId="22" xfId="0" applyNumberFormat="1" applyFill="1" applyBorder="1" applyAlignment="1">
      <alignment horizontal="center" vertical="center" wrapText="1"/>
    </xf>
  </cellXfs>
  <cellStyles count="3">
    <cellStyle name="Comma" xfId="2" builtinId="3"/>
    <cellStyle name="Comma 2" xfId="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177"/>
  <sheetViews>
    <sheetView tabSelected="1" zoomScale="80" zoomScaleNormal="80" zoomScaleSheetLayoutView="70" workbookViewId="0">
      <selection sqref="A1:U1"/>
    </sheetView>
  </sheetViews>
  <sheetFormatPr defaultRowHeight="18.75"/>
  <cols>
    <col min="1" max="1" width="7.28515625" style="4" customWidth="1"/>
    <col min="2" max="2" width="32.28515625" style="31" customWidth="1"/>
    <col min="3" max="3" width="14.28515625" style="30" customWidth="1"/>
    <col min="4" max="4" width="20.140625" style="31" customWidth="1"/>
    <col min="5" max="14" width="13.7109375" style="65" customWidth="1"/>
    <col min="15" max="15" width="11.5703125" style="65" customWidth="1"/>
    <col min="16" max="16" width="8.7109375" style="4" customWidth="1"/>
    <col min="17" max="17" width="9.5703125" style="65" customWidth="1"/>
    <col min="18" max="18" width="28.7109375" style="34" customWidth="1"/>
    <col min="19" max="19" width="8.7109375" style="34" customWidth="1"/>
    <col min="20" max="20" width="6.28515625" style="34" customWidth="1"/>
    <col min="21" max="21" width="14.140625" style="35" customWidth="1"/>
    <col min="22" max="22" width="12.42578125" style="4" bestFit="1" customWidth="1"/>
    <col min="23" max="23" width="16.42578125" style="4" bestFit="1" customWidth="1"/>
    <col min="24" max="16384" width="9.140625" style="4"/>
  </cols>
  <sheetData>
    <row r="1" spans="1:21" ht="36.75" thickBot="1">
      <c r="A1" s="75" t="s">
        <v>133</v>
      </c>
      <c r="B1" s="75"/>
      <c r="C1" s="75"/>
      <c r="D1" s="75"/>
      <c r="E1" s="75"/>
      <c r="F1" s="75"/>
      <c r="G1" s="75"/>
      <c r="H1" s="75"/>
      <c r="I1" s="75"/>
      <c r="J1" s="75"/>
      <c r="K1" s="75"/>
      <c r="L1" s="75"/>
      <c r="M1" s="75"/>
      <c r="N1" s="75"/>
      <c r="O1" s="75"/>
      <c r="P1" s="75"/>
      <c r="Q1" s="75"/>
      <c r="R1" s="75"/>
      <c r="S1" s="75"/>
      <c r="T1" s="75"/>
      <c r="U1" s="75"/>
    </row>
    <row r="2" spans="1:21" ht="15.75" thickBot="1">
      <c r="A2" s="76" t="s">
        <v>0</v>
      </c>
      <c r="B2" s="76" t="s">
        <v>1</v>
      </c>
      <c r="C2" s="76" t="s">
        <v>2</v>
      </c>
      <c r="D2" s="78" t="s">
        <v>3</v>
      </c>
      <c r="E2" s="79"/>
      <c r="F2" s="80"/>
      <c r="G2" s="80"/>
      <c r="H2" s="80"/>
      <c r="I2" s="80"/>
      <c r="J2" s="80"/>
      <c r="K2" s="80"/>
      <c r="L2" s="80"/>
      <c r="M2" s="80"/>
      <c r="N2" s="80"/>
      <c r="O2" s="80"/>
      <c r="P2" s="81"/>
      <c r="Q2" s="76" t="s">
        <v>16</v>
      </c>
      <c r="R2" s="82" t="s">
        <v>17</v>
      </c>
      <c r="S2" s="83"/>
      <c r="T2" s="84"/>
      <c r="U2" s="76" t="s">
        <v>21</v>
      </c>
    </row>
    <row r="3" spans="1:21" ht="60.75" thickBot="1">
      <c r="A3" s="77"/>
      <c r="B3" s="77"/>
      <c r="C3" s="77"/>
      <c r="D3" s="78"/>
      <c r="E3" s="9" t="s">
        <v>4</v>
      </c>
      <c r="F3" s="9" t="s">
        <v>5</v>
      </c>
      <c r="G3" s="9" t="s">
        <v>6</v>
      </c>
      <c r="H3" s="9" t="s">
        <v>7</v>
      </c>
      <c r="I3" s="9" t="s">
        <v>8</v>
      </c>
      <c r="J3" s="9" t="s">
        <v>9</v>
      </c>
      <c r="K3" s="9" t="s">
        <v>10</v>
      </c>
      <c r="L3" s="10" t="s">
        <v>11</v>
      </c>
      <c r="M3" s="9" t="s">
        <v>12</v>
      </c>
      <c r="N3" s="10" t="s">
        <v>13</v>
      </c>
      <c r="O3" s="9" t="s">
        <v>14</v>
      </c>
      <c r="P3" s="9" t="s">
        <v>15</v>
      </c>
      <c r="Q3" s="77"/>
      <c r="R3" s="11" t="s">
        <v>18</v>
      </c>
      <c r="S3" s="11" t="s">
        <v>19</v>
      </c>
      <c r="T3" s="11" t="s">
        <v>20</v>
      </c>
      <c r="U3" s="77"/>
    </row>
    <row r="4" spans="1:21" ht="45">
      <c r="A4" s="5"/>
      <c r="B4" s="63" t="s">
        <v>43</v>
      </c>
      <c r="C4" s="6" t="s">
        <v>54</v>
      </c>
      <c r="D4" s="63" t="s">
        <v>39</v>
      </c>
      <c r="E4" s="67" t="s">
        <v>66</v>
      </c>
      <c r="F4" s="67" t="s">
        <v>67</v>
      </c>
      <c r="G4" s="67" t="s">
        <v>68</v>
      </c>
      <c r="H4" s="67" t="s">
        <v>69</v>
      </c>
      <c r="I4" s="67" t="s">
        <v>69</v>
      </c>
      <c r="J4" s="67" t="s">
        <v>70</v>
      </c>
      <c r="K4" s="67" t="s">
        <v>71</v>
      </c>
      <c r="L4" s="67" t="s">
        <v>72</v>
      </c>
      <c r="M4" s="67" t="s">
        <v>73</v>
      </c>
      <c r="N4" s="67" t="s">
        <v>73</v>
      </c>
      <c r="O4" s="68"/>
      <c r="P4" s="2"/>
      <c r="Q4" s="69" t="s">
        <v>40</v>
      </c>
      <c r="R4" s="3">
        <v>18720</v>
      </c>
      <c r="S4" s="3"/>
      <c r="T4" s="3"/>
      <c r="U4" s="21"/>
    </row>
    <row r="5" spans="1:21" s="8" customFormat="1" ht="15">
      <c r="A5" s="85" t="s">
        <v>65</v>
      </c>
      <c r="B5" s="86"/>
      <c r="C5" s="86"/>
      <c r="D5" s="86"/>
      <c r="E5" s="86"/>
      <c r="F5" s="86"/>
      <c r="G5" s="86"/>
      <c r="H5" s="86"/>
      <c r="I5" s="86"/>
      <c r="J5" s="86"/>
      <c r="K5" s="86"/>
      <c r="L5" s="86"/>
      <c r="M5" s="86"/>
      <c r="N5" s="86"/>
      <c r="O5" s="86"/>
      <c r="P5" s="86"/>
      <c r="Q5" s="87"/>
      <c r="R5" s="7">
        <f>SUM(R4:R4)</f>
        <v>18720</v>
      </c>
      <c r="S5" s="7"/>
      <c r="T5" s="7"/>
      <c r="U5" s="53"/>
    </row>
    <row r="6" spans="1:21" ht="15">
      <c r="A6" s="88"/>
      <c r="B6" s="91" t="s">
        <v>75</v>
      </c>
      <c r="C6" s="1" t="s">
        <v>50</v>
      </c>
      <c r="D6" s="94" t="s">
        <v>39</v>
      </c>
      <c r="E6" s="95" t="s">
        <v>66</v>
      </c>
      <c r="F6" s="95" t="s">
        <v>67</v>
      </c>
      <c r="G6" s="95" t="s">
        <v>68</v>
      </c>
      <c r="H6" s="95" t="s">
        <v>69</v>
      </c>
      <c r="I6" s="95" t="s">
        <v>69</v>
      </c>
      <c r="J6" s="95" t="s">
        <v>70</v>
      </c>
      <c r="K6" s="95" t="s">
        <v>71</v>
      </c>
      <c r="L6" s="95" t="s">
        <v>72</v>
      </c>
      <c r="M6" s="95" t="s">
        <v>73</v>
      </c>
      <c r="N6" s="95" t="s">
        <v>73</v>
      </c>
      <c r="O6" s="101"/>
      <c r="P6" s="101"/>
      <c r="Q6" s="98" t="s">
        <v>40</v>
      </c>
      <c r="R6" s="3">
        <v>2500000</v>
      </c>
      <c r="S6" s="3"/>
      <c r="T6" s="3"/>
      <c r="U6" s="21"/>
    </row>
    <row r="7" spans="1:21" ht="15">
      <c r="A7" s="89"/>
      <c r="B7" s="92"/>
      <c r="C7" s="1" t="s">
        <v>90</v>
      </c>
      <c r="D7" s="94"/>
      <c r="E7" s="96"/>
      <c r="F7" s="96"/>
      <c r="G7" s="96"/>
      <c r="H7" s="96"/>
      <c r="I7" s="96"/>
      <c r="J7" s="96"/>
      <c r="K7" s="96"/>
      <c r="L7" s="96"/>
      <c r="M7" s="96"/>
      <c r="N7" s="96"/>
      <c r="O7" s="102"/>
      <c r="P7" s="102"/>
      <c r="Q7" s="99"/>
      <c r="R7" s="3">
        <v>12222750</v>
      </c>
      <c r="S7" s="3"/>
      <c r="T7" s="3"/>
      <c r="U7" s="21"/>
    </row>
    <row r="8" spans="1:21" ht="15">
      <c r="A8" s="90"/>
      <c r="B8" s="93"/>
      <c r="C8" s="1" t="s">
        <v>60</v>
      </c>
      <c r="D8" s="94"/>
      <c r="E8" s="97"/>
      <c r="F8" s="97"/>
      <c r="G8" s="97"/>
      <c r="H8" s="97"/>
      <c r="I8" s="97"/>
      <c r="J8" s="97"/>
      <c r="K8" s="97"/>
      <c r="L8" s="97"/>
      <c r="M8" s="97"/>
      <c r="N8" s="97"/>
      <c r="O8" s="103"/>
      <c r="P8" s="103"/>
      <c r="Q8" s="100"/>
      <c r="R8" s="3">
        <v>27171000</v>
      </c>
      <c r="S8" s="3"/>
      <c r="T8" s="3"/>
      <c r="U8" s="21"/>
    </row>
    <row r="9" spans="1:21" s="8" customFormat="1" ht="15">
      <c r="A9" s="85" t="s">
        <v>65</v>
      </c>
      <c r="B9" s="86"/>
      <c r="C9" s="86"/>
      <c r="D9" s="86"/>
      <c r="E9" s="86"/>
      <c r="F9" s="86"/>
      <c r="G9" s="86"/>
      <c r="H9" s="86"/>
      <c r="I9" s="86"/>
      <c r="J9" s="86"/>
      <c r="K9" s="86"/>
      <c r="L9" s="86"/>
      <c r="M9" s="86"/>
      <c r="N9" s="86"/>
      <c r="O9" s="86"/>
      <c r="P9" s="86"/>
      <c r="Q9" s="87"/>
      <c r="R9" s="7">
        <f>SUM(R6:R8)</f>
        <v>41893750</v>
      </c>
      <c r="S9" s="7"/>
      <c r="T9" s="7"/>
      <c r="U9" s="53"/>
    </row>
    <row r="10" spans="1:21" ht="45">
      <c r="A10" s="56"/>
      <c r="B10" s="57" t="s">
        <v>82</v>
      </c>
      <c r="C10" s="1" t="s">
        <v>125</v>
      </c>
      <c r="D10" s="63" t="s">
        <v>39</v>
      </c>
      <c r="E10" s="58" t="s">
        <v>66</v>
      </c>
      <c r="F10" s="58" t="s">
        <v>67</v>
      </c>
      <c r="G10" s="58" t="s">
        <v>68</v>
      </c>
      <c r="H10" s="58" t="s">
        <v>69</v>
      </c>
      <c r="I10" s="58" t="s">
        <v>69</v>
      </c>
      <c r="J10" s="58" t="s">
        <v>70</v>
      </c>
      <c r="K10" s="58" t="s">
        <v>71</v>
      </c>
      <c r="L10" s="58" t="s">
        <v>72</v>
      </c>
      <c r="M10" s="58" t="s">
        <v>73</v>
      </c>
      <c r="N10" s="58" t="s">
        <v>73</v>
      </c>
      <c r="O10" s="60"/>
      <c r="P10" s="60"/>
      <c r="Q10" s="61" t="s">
        <v>40</v>
      </c>
      <c r="R10" s="3">
        <v>40737695.759999998</v>
      </c>
      <c r="S10" s="3"/>
      <c r="T10" s="3"/>
      <c r="U10" s="21"/>
    </row>
    <row r="11" spans="1:21" s="8" customFormat="1" ht="15">
      <c r="A11" s="85" t="s">
        <v>65</v>
      </c>
      <c r="B11" s="86"/>
      <c r="C11" s="86"/>
      <c r="D11" s="86"/>
      <c r="E11" s="86"/>
      <c r="F11" s="86"/>
      <c r="G11" s="86"/>
      <c r="H11" s="86"/>
      <c r="I11" s="86"/>
      <c r="J11" s="86"/>
      <c r="K11" s="86"/>
      <c r="L11" s="86"/>
      <c r="M11" s="86"/>
      <c r="N11" s="86"/>
      <c r="O11" s="86"/>
      <c r="P11" s="86"/>
      <c r="Q11" s="87"/>
      <c r="R11" s="7">
        <f>SUM(R10:R10)</f>
        <v>40737695.759999998</v>
      </c>
      <c r="S11" s="7"/>
      <c r="T11" s="7"/>
      <c r="U11" s="53"/>
    </row>
    <row r="12" spans="1:21" ht="15">
      <c r="A12" s="88"/>
      <c r="B12" s="91" t="s">
        <v>77</v>
      </c>
      <c r="C12" s="104" t="s">
        <v>51</v>
      </c>
      <c r="D12" s="91" t="s">
        <v>39</v>
      </c>
      <c r="E12" s="95" t="s">
        <v>66</v>
      </c>
      <c r="F12" s="95" t="s">
        <v>67</v>
      </c>
      <c r="G12" s="95" t="s">
        <v>68</v>
      </c>
      <c r="H12" s="95" t="s">
        <v>69</v>
      </c>
      <c r="I12" s="95" t="s">
        <v>69</v>
      </c>
      <c r="J12" s="95" t="s">
        <v>70</v>
      </c>
      <c r="K12" s="95" t="s">
        <v>71</v>
      </c>
      <c r="L12" s="95" t="s">
        <v>72</v>
      </c>
      <c r="M12" s="95" t="s">
        <v>73</v>
      </c>
      <c r="N12" s="95" t="s">
        <v>73</v>
      </c>
      <c r="O12" s="101"/>
      <c r="P12" s="101"/>
      <c r="Q12" s="98" t="s">
        <v>40</v>
      </c>
      <c r="R12" s="107">
        <v>686869490.88</v>
      </c>
      <c r="S12" s="107"/>
      <c r="T12" s="107"/>
      <c r="U12" s="110"/>
    </row>
    <row r="13" spans="1:21" ht="15">
      <c r="A13" s="89"/>
      <c r="B13" s="92"/>
      <c r="C13" s="105"/>
      <c r="D13" s="92"/>
      <c r="E13" s="96"/>
      <c r="F13" s="96"/>
      <c r="G13" s="96"/>
      <c r="H13" s="96"/>
      <c r="I13" s="96"/>
      <c r="J13" s="96"/>
      <c r="K13" s="96"/>
      <c r="L13" s="96"/>
      <c r="M13" s="96"/>
      <c r="N13" s="96"/>
      <c r="O13" s="102"/>
      <c r="P13" s="102"/>
      <c r="Q13" s="99"/>
      <c r="R13" s="108"/>
      <c r="S13" s="108"/>
      <c r="T13" s="108"/>
      <c r="U13" s="111"/>
    </row>
    <row r="14" spans="1:21" ht="15">
      <c r="A14" s="89"/>
      <c r="B14" s="92"/>
      <c r="C14" s="105"/>
      <c r="D14" s="92"/>
      <c r="E14" s="96"/>
      <c r="F14" s="96"/>
      <c r="G14" s="96"/>
      <c r="H14" s="96"/>
      <c r="I14" s="96"/>
      <c r="J14" s="96"/>
      <c r="K14" s="96"/>
      <c r="L14" s="96"/>
      <c r="M14" s="96"/>
      <c r="N14" s="96"/>
      <c r="O14" s="102"/>
      <c r="P14" s="102"/>
      <c r="Q14" s="99"/>
      <c r="R14" s="108"/>
      <c r="S14" s="108"/>
      <c r="T14" s="108"/>
      <c r="U14" s="111"/>
    </row>
    <row r="15" spans="1:21" ht="15">
      <c r="A15" s="89"/>
      <c r="B15" s="92"/>
      <c r="C15" s="105"/>
      <c r="D15" s="92"/>
      <c r="E15" s="96"/>
      <c r="F15" s="96"/>
      <c r="G15" s="96"/>
      <c r="H15" s="96"/>
      <c r="I15" s="96"/>
      <c r="J15" s="96"/>
      <c r="K15" s="96"/>
      <c r="L15" s="96"/>
      <c r="M15" s="96"/>
      <c r="N15" s="96"/>
      <c r="O15" s="102"/>
      <c r="P15" s="102"/>
      <c r="Q15" s="99"/>
      <c r="R15" s="108"/>
      <c r="S15" s="108"/>
      <c r="T15" s="108"/>
      <c r="U15" s="111"/>
    </row>
    <row r="16" spans="1:21" ht="15">
      <c r="A16" s="89"/>
      <c r="B16" s="92"/>
      <c r="C16" s="106"/>
      <c r="D16" s="93"/>
      <c r="E16" s="97"/>
      <c r="F16" s="97"/>
      <c r="G16" s="97"/>
      <c r="H16" s="97"/>
      <c r="I16" s="97"/>
      <c r="J16" s="97"/>
      <c r="K16" s="97"/>
      <c r="L16" s="97"/>
      <c r="M16" s="97"/>
      <c r="N16" s="97"/>
      <c r="O16" s="103"/>
      <c r="P16" s="103"/>
      <c r="Q16" s="100"/>
      <c r="R16" s="109"/>
      <c r="S16" s="109"/>
      <c r="T16" s="109"/>
      <c r="U16" s="112"/>
    </row>
    <row r="17" spans="1:23" ht="15">
      <c r="A17" s="89"/>
      <c r="B17" s="92"/>
      <c r="C17" s="104" t="s">
        <v>37</v>
      </c>
      <c r="D17" s="91" t="s">
        <v>39</v>
      </c>
      <c r="E17" s="95" t="s">
        <v>66</v>
      </c>
      <c r="F17" s="95" t="s">
        <v>67</v>
      </c>
      <c r="G17" s="95" t="s">
        <v>68</v>
      </c>
      <c r="H17" s="95" t="s">
        <v>69</v>
      </c>
      <c r="I17" s="95" t="s">
        <v>69</v>
      </c>
      <c r="J17" s="95" t="s">
        <v>70</v>
      </c>
      <c r="K17" s="95" t="s">
        <v>71</v>
      </c>
      <c r="L17" s="95" t="s">
        <v>72</v>
      </c>
      <c r="M17" s="95" t="s">
        <v>73</v>
      </c>
      <c r="N17" s="95" t="s">
        <v>73</v>
      </c>
      <c r="O17" s="101"/>
      <c r="P17" s="101"/>
      <c r="Q17" s="98" t="s">
        <v>40</v>
      </c>
      <c r="R17" s="107">
        <v>16085722.200000001</v>
      </c>
      <c r="S17" s="107"/>
      <c r="T17" s="107"/>
      <c r="U17" s="110"/>
      <c r="V17" s="115"/>
      <c r="W17" s="113"/>
    </row>
    <row r="18" spans="1:23" ht="15">
      <c r="A18" s="89"/>
      <c r="B18" s="92"/>
      <c r="C18" s="106"/>
      <c r="D18" s="93"/>
      <c r="E18" s="97"/>
      <c r="F18" s="97"/>
      <c r="G18" s="97"/>
      <c r="H18" s="97"/>
      <c r="I18" s="97"/>
      <c r="J18" s="97"/>
      <c r="K18" s="97"/>
      <c r="L18" s="97"/>
      <c r="M18" s="97"/>
      <c r="N18" s="97"/>
      <c r="O18" s="103"/>
      <c r="P18" s="103"/>
      <c r="Q18" s="100"/>
      <c r="R18" s="109"/>
      <c r="S18" s="109"/>
      <c r="T18" s="109"/>
      <c r="U18" s="112"/>
      <c r="V18" s="115"/>
      <c r="W18" s="114"/>
    </row>
    <row r="19" spans="1:23" ht="15">
      <c r="A19" s="89"/>
      <c r="B19" s="92"/>
      <c r="C19" s="104" t="s">
        <v>53</v>
      </c>
      <c r="D19" s="91" t="s">
        <v>39</v>
      </c>
      <c r="E19" s="95" t="s">
        <v>66</v>
      </c>
      <c r="F19" s="95" t="s">
        <v>67</v>
      </c>
      <c r="G19" s="95" t="s">
        <v>68</v>
      </c>
      <c r="H19" s="95" t="s">
        <v>69</v>
      </c>
      <c r="I19" s="95" t="s">
        <v>69</v>
      </c>
      <c r="J19" s="95" t="s">
        <v>70</v>
      </c>
      <c r="K19" s="95" t="s">
        <v>71</v>
      </c>
      <c r="L19" s="95" t="s">
        <v>72</v>
      </c>
      <c r="M19" s="95" t="s">
        <v>73</v>
      </c>
      <c r="N19" s="95" t="s">
        <v>73</v>
      </c>
      <c r="O19" s="101"/>
      <c r="P19" s="101"/>
      <c r="Q19" s="98" t="s">
        <v>40</v>
      </c>
      <c r="R19" s="107">
        <v>22044600</v>
      </c>
      <c r="S19" s="107"/>
      <c r="T19" s="107"/>
      <c r="U19" s="110"/>
    </row>
    <row r="20" spans="1:23" ht="15">
      <c r="A20" s="89"/>
      <c r="B20" s="92"/>
      <c r="C20" s="106"/>
      <c r="D20" s="93"/>
      <c r="E20" s="97"/>
      <c r="F20" s="97"/>
      <c r="G20" s="97"/>
      <c r="H20" s="97"/>
      <c r="I20" s="97"/>
      <c r="J20" s="97"/>
      <c r="K20" s="97"/>
      <c r="L20" s="97"/>
      <c r="M20" s="97"/>
      <c r="N20" s="97"/>
      <c r="O20" s="103"/>
      <c r="P20" s="103"/>
      <c r="Q20" s="100"/>
      <c r="R20" s="109"/>
      <c r="S20" s="109"/>
      <c r="T20" s="109"/>
      <c r="U20" s="112"/>
    </row>
    <row r="21" spans="1:23" ht="45">
      <c r="A21" s="90"/>
      <c r="B21" s="93"/>
      <c r="C21" s="1" t="s">
        <v>47</v>
      </c>
      <c r="D21" s="63" t="s">
        <v>39</v>
      </c>
      <c r="E21" s="67" t="s">
        <v>66</v>
      </c>
      <c r="F21" s="67" t="s">
        <v>67</v>
      </c>
      <c r="G21" s="67" t="s">
        <v>68</v>
      </c>
      <c r="H21" s="67" t="s">
        <v>69</v>
      </c>
      <c r="I21" s="67" t="s">
        <v>69</v>
      </c>
      <c r="J21" s="67" t="s">
        <v>70</v>
      </c>
      <c r="K21" s="67" t="s">
        <v>71</v>
      </c>
      <c r="L21" s="67" t="s">
        <v>72</v>
      </c>
      <c r="M21" s="67" t="s">
        <v>73</v>
      </c>
      <c r="N21" s="67" t="s">
        <v>73</v>
      </c>
      <c r="O21" s="68"/>
      <c r="P21" s="2"/>
      <c r="Q21" s="62" t="s">
        <v>40</v>
      </c>
      <c r="R21" s="3">
        <v>48993817.010000005</v>
      </c>
      <c r="S21" s="3"/>
      <c r="T21" s="3"/>
      <c r="U21" s="21"/>
      <c r="W21" s="12"/>
    </row>
    <row r="22" spans="1:23" s="8" customFormat="1" ht="15">
      <c r="A22" s="116" t="s">
        <v>65</v>
      </c>
      <c r="B22" s="117"/>
      <c r="C22" s="117"/>
      <c r="D22" s="117"/>
      <c r="E22" s="117"/>
      <c r="F22" s="117"/>
      <c r="G22" s="117"/>
      <c r="H22" s="117"/>
      <c r="I22" s="117"/>
      <c r="J22" s="117"/>
      <c r="K22" s="117"/>
      <c r="L22" s="117"/>
      <c r="M22" s="117"/>
      <c r="N22" s="117"/>
      <c r="O22" s="117"/>
      <c r="P22" s="117"/>
      <c r="Q22" s="118"/>
      <c r="R22" s="13">
        <f>SUM(R12:R21)</f>
        <v>773993630.09000003</v>
      </c>
      <c r="S22" s="13"/>
      <c r="T22" s="13"/>
      <c r="U22" s="54"/>
    </row>
    <row r="23" spans="1:23" ht="45">
      <c r="A23" s="88"/>
      <c r="B23" s="91" t="s">
        <v>61</v>
      </c>
      <c r="C23" s="1" t="s">
        <v>47</v>
      </c>
      <c r="D23" s="63" t="s">
        <v>39</v>
      </c>
      <c r="E23" s="67" t="s">
        <v>66</v>
      </c>
      <c r="F23" s="67" t="s">
        <v>67</v>
      </c>
      <c r="G23" s="67" t="s">
        <v>68</v>
      </c>
      <c r="H23" s="67" t="s">
        <v>69</v>
      </c>
      <c r="I23" s="67" t="s">
        <v>69</v>
      </c>
      <c r="J23" s="67" t="s">
        <v>70</v>
      </c>
      <c r="K23" s="67" t="s">
        <v>71</v>
      </c>
      <c r="L23" s="67" t="s">
        <v>72</v>
      </c>
      <c r="M23" s="67" t="s">
        <v>73</v>
      </c>
      <c r="N23" s="67" t="s">
        <v>73</v>
      </c>
      <c r="O23" s="68"/>
      <c r="P23" s="2"/>
      <c r="Q23" s="69" t="s">
        <v>40</v>
      </c>
      <c r="R23" s="3">
        <v>66842670</v>
      </c>
      <c r="S23" s="3"/>
      <c r="T23" s="3"/>
      <c r="U23" s="21"/>
    </row>
    <row r="24" spans="1:23" ht="15">
      <c r="A24" s="89"/>
      <c r="B24" s="92"/>
      <c r="C24" s="104" t="s">
        <v>62</v>
      </c>
      <c r="D24" s="91" t="s">
        <v>39</v>
      </c>
      <c r="E24" s="95" t="s">
        <v>66</v>
      </c>
      <c r="F24" s="95" t="s">
        <v>67</v>
      </c>
      <c r="G24" s="95" t="s">
        <v>68</v>
      </c>
      <c r="H24" s="95" t="s">
        <v>69</v>
      </c>
      <c r="I24" s="95" t="s">
        <v>69</v>
      </c>
      <c r="J24" s="95" t="s">
        <v>70</v>
      </c>
      <c r="K24" s="95" t="s">
        <v>71</v>
      </c>
      <c r="L24" s="95" t="s">
        <v>72</v>
      </c>
      <c r="M24" s="95" t="s">
        <v>73</v>
      </c>
      <c r="N24" s="95" t="s">
        <v>73</v>
      </c>
      <c r="O24" s="101"/>
      <c r="P24" s="101"/>
      <c r="Q24" s="98" t="s">
        <v>40</v>
      </c>
      <c r="R24" s="107">
        <v>1455000</v>
      </c>
      <c r="S24" s="107"/>
      <c r="T24" s="107"/>
      <c r="U24" s="119"/>
    </row>
    <row r="25" spans="1:23" ht="15">
      <c r="A25" s="89"/>
      <c r="B25" s="92"/>
      <c r="C25" s="106"/>
      <c r="D25" s="93"/>
      <c r="E25" s="97"/>
      <c r="F25" s="97"/>
      <c r="G25" s="97"/>
      <c r="H25" s="97"/>
      <c r="I25" s="97"/>
      <c r="J25" s="97"/>
      <c r="K25" s="97"/>
      <c r="L25" s="97"/>
      <c r="M25" s="97"/>
      <c r="N25" s="97"/>
      <c r="O25" s="103"/>
      <c r="P25" s="103"/>
      <c r="Q25" s="100"/>
      <c r="R25" s="109"/>
      <c r="S25" s="109"/>
      <c r="T25" s="109"/>
      <c r="U25" s="120"/>
    </row>
    <row r="26" spans="1:23" ht="45">
      <c r="A26" s="90"/>
      <c r="B26" s="93"/>
      <c r="C26" s="1" t="s">
        <v>48</v>
      </c>
      <c r="D26" s="63" t="s">
        <v>39</v>
      </c>
      <c r="E26" s="67" t="s">
        <v>66</v>
      </c>
      <c r="F26" s="67" t="s">
        <v>67</v>
      </c>
      <c r="G26" s="67" t="s">
        <v>68</v>
      </c>
      <c r="H26" s="67" t="s">
        <v>69</v>
      </c>
      <c r="I26" s="67" t="s">
        <v>69</v>
      </c>
      <c r="J26" s="67" t="s">
        <v>70</v>
      </c>
      <c r="K26" s="67" t="s">
        <v>71</v>
      </c>
      <c r="L26" s="67" t="s">
        <v>72</v>
      </c>
      <c r="M26" s="67" t="s">
        <v>73</v>
      </c>
      <c r="N26" s="67" t="s">
        <v>73</v>
      </c>
      <c r="O26" s="68"/>
      <c r="P26" s="2"/>
      <c r="Q26" s="62" t="s">
        <v>40</v>
      </c>
      <c r="R26" s="3">
        <v>21000000</v>
      </c>
      <c r="S26" s="3"/>
      <c r="T26" s="3"/>
      <c r="U26" s="21"/>
    </row>
    <row r="27" spans="1:23" s="8" customFormat="1" ht="15">
      <c r="A27" s="85" t="s">
        <v>65</v>
      </c>
      <c r="B27" s="86"/>
      <c r="C27" s="86"/>
      <c r="D27" s="86"/>
      <c r="E27" s="86"/>
      <c r="F27" s="86"/>
      <c r="G27" s="86"/>
      <c r="H27" s="86"/>
      <c r="I27" s="86"/>
      <c r="J27" s="86"/>
      <c r="K27" s="86"/>
      <c r="L27" s="86"/>
      <c r="M27" s="86"/>
      <c r="N27" s="86"/>
      <c r="O27" s="86"/>
      <c r="P27" s="86"/>
      <c r="Q27" s="87"/>
      <c r="R27" s="7">
        <f>SUM(R23:R26)</f>
        <v>89297670</v>
      </c>
      <c r="S27" s="7"/>
      <c r="T27" s="7"/>
      <c r="U27" s="53"/>
    </row>
    <row r="28" spans="1:23" ht="15">
      <c r="A28" s="88"/>
      <c r="B28" s="91" t="s">
        <v>41</v>
      </c>
      <c r="C28" s="1" t="s">
        <v>46</v>
      </c>
      <c r="D28" s="91" t="s">
        <v>39</v>
      </c>
      <c r="E28" s="95" t="s">
        <v>66</v>
      </c>
      <c r="F28" s="95" t="s">
        <v>67</v>
      </c>
      <c r="G28" s="95" t="s">
        <v>68</v>
      </c>
      <c r="H28" s="95" t="s">
        <v>69</v>
      </c>
      <c r="I28" s="95" t="s">
        <v>69</v>
      </c>
      <c r="J28" s="95" t="s">
        <v>70</v>
      </c>
      <c r="K28" s="95" t="s">
        <v>71</v>
      </c>
      <c r="L28" s="95" t="s">
        <v>72</v>
      </c>
      <c r="M28" s="95" t="s">
        <v>73</v>
      </c>
      <c r="N28" s="95" t="s">
        <v>73</v>
      </c>
      <c r="O28" s="101"/>
      <c r="P28" s="101"/>
      <c r="Q28" s="98" t="s">
        <v>40</v>
      </c>
      <c r="R28" s="3">
        <v>500000</v>
      </c>
      <c r="S28" s="107"/>
      <c r="T28" s="107"/>
      <c r="U28" s="110"/>
      <c r="W28" s="12"/>
    </row>
    <row r="29" spans="1:23" ht="15">
      <c r="A29" s="121"/>
      <c r="B29" s="123"/>
      <c r="C29" s="1" t="s">
        <v>51</v>
      </c>
      <c r="D29" s="125"/>
      <c r="E29" s="125"/>
      <c r="F29" s="125"/>
      <c r="G29" s="125"/>
      <c r="H29" s="125"/>
      <c r="I29" s="125"/>
      <c r="J29" s="125"/>
      <c r="K29" s="125"/>
      <c r="L29" s="125"/>
      <c r="M29" s="125"/>
      <c r="N29" s="125"/>
      <c r="O29" s="125"/>
      <c r="P29" s="125"/>
      <c r="Q29" s="125"/>
      <c r="R29" s="3">
        <v>11669000</v>
      </c>
      <c r="S29" s="108"/>
      <c r="T29" s="108"/>
      <c r="U29" s="111"/>
      <c r="W29" s="12"/>
    </row>
    <row r="30" spans="1:23" ht="15">
      <c r="A30" s="121"/>
      <c r="B30" s="123"/>
      <c r="C30" s="1" t="s">
        <v>37</v>
      </c>
      <c r="D30" s="125"/>
      <c r="E30" s="125"/>
      <c r="F30" s="125"/>
      <c r="G30" s="125"/>
      <c r="H30" s="125"/>
      <c r="I30" s="125"/>
      <c r="J30" s="125"/>
      <c r="K30" s="125"/>
      <c r="L30" s="125"/>
      <c r="M30" s="125"/>
      <c r="N30" s="125"/>
      <c r="O30" s="125"/>
      <c r="P30" s="125"/>
      <c r="Q30" s="125"/>
      <c r="R30" s="3">
        <v>970000</v>
      </c>
      <c r="S30" s="108"/>
      <c r="T30" s="108"/>
      <c r="U30" s="111"/>
    </row>
    <row r="31" spans="1:23" ht="15">
      <c r="A31" s="121"/>
      <c r="B31" s="123"/>
      <c r="C31" s="1" t="s">
        <v>54</v>
      </c>
      <c r="D31" s="125"/>
      <c r="E31" s="125"/>
      <c r="F31" s="125"/>
      <c r="G31" s="125"/>
      <c r="H31" s="125"/>
      <c r="I31" s="125"/>
      <c r="J31" s="125"/>
      <c r="K31" s="125"/>
      <c r="L31" s="125"/>
      <c r="M31" s="125"/>
      <c r="N31" s="125"/>
      <c r="O31" s="125"/>
      <c r="P31" s="125"/>
      <c r="Q31" s="125"/>
      <c r="R31" s="3">
        <v>1080000</v>
      </c>
      <c r="S31" s="108"/>
      <c r="T31" s="108"/>
      <c r="U31" s="111"/>
    </row>
    <row r="32" spans="1:23" ht="15">
      <c r="A32" s="121"/>
      <c r="B32" s="123"/>
      <c r="C32" s="1" t="s">
        <v>50</v>
      </c>
      <c r="D32" s="125"/>
      <c r="E32" s="125"/>
      <c r="F32" s="125"/>
      <c r="G32" s="125"/>
      <c r="H32" s="125"/>
      <c r="I32" s="125"/>
      <c r="J32" s="125"/>
      <c r="K32" s="125"/>
      <c r="L32" s="125"/>
      <c r="M32" s="125"/>
      <c r="N32" s="125"/>
      <c r="O32" s="125"/>
      <c r="P32" s="125"/>
      <c r="Q32" s="125"/>
      <c r="R32" s="3">
        <v>4777500</v>
      </c>
      <c r="S32" s="108"/>
      <c r="T32" s="108"/>
      <c r="U32" s="111"/>
    </row>
    <row r="33" spans="1:21" ht="15">
      <c r="A33" s="121"/>
      <c r="B33" s="123"/>
      <c r="C33" s="1" t="s">
        <v>47</v>
      </c>
      <c r="D33" s="125"/>
      <c r="E33" s="125"/>
      <c r="F33" s="125"/>
      <c r="G33" s="125"/>
      <c r="H33" s="125"/>
      <c r="I33" s="125"/>
      <c r="J33" s="125"/>
      <c r="K33" s="125"/>
      <c r="L33" s="125"/>
      <c r="M33" s="125"/>
      <c r="N33" s="125"/>
      <c r="O33" s="125"/>
      <c r="P33" s="125"/>
      <c r="Q33" s="125"/>
      <c r="R33" s="3">
        <v>25655450</v>
      </c>
      <c r="S33" s="108"/>
      <c r="T33" s="108"/>
      <c r="U33" s="111"/>
    </row>
    <row r="34" spans="1:21" ht="15">
      <c r="A34" s="122"/>
      <c r="B34" s="124"/>
      <c r="C34" s="1" t="s">
        <v>52</v>
      </c>
      <c r="D34" s="126"/>
      <c r="E34" s="126"/>
      <c r="F34" s="126"/>
      <c r="G34" s="126"/>
      <c r="H34" s="126"/>
      <c r="I34" s="126"/>
      <c r="J34" s="126"/>
      <c r="K34" s="126"/>
      <c r="L34" s="126"/>
      <c r="M34" s="126"/>
      <c r="N34" s="126"/>
      <c r="O34" s="126"/>
      <c r="P34" s="126"/>
      <c r="Q34" s="126"/>
      <c r="R34" s="3">
        <v>3667500</v>
      </c>
      <c r="S34" s="109"/>
      <c r="T34" s="109"/>
      <c r="U34" s="112"/>
    </row>
    <row r="35" spans="1:21" s="8" customFormat="1" ht="15">
      <c r="A35" s="85" t="s">
        <v>65</v>
      </c>
      <c r="B35" s="86"/>
      <c r="C35" s="86"/>
      <c r="D35" s="86"/>
      <c r="E35" s="86"/>
      <c r="F35" s="86"/>
      <c r="G35" s="86"/>
      <c r="H35" s="86"/>
      <c r="I35" s="86"/>
      <c r="J35" s="86"/>
      <c r="K35" s="86"/>
      <c r="L35" s="86"/>
      <c r="M35" s="86"/>
      <c r="N35" s="86"/>
      <c r="O35" s="86"/>
      <c r="P35" s="86"/>
      <c r="Q35" s="87"/>
      <c r="R35" s="7">
        <f>SUM(R28:R34)</f>
        <v>48319450</v>
      </c>
      <c r="S35" s="7"/>
      <c r="T35" s="7"/>
      <c r="U35" s="53"/>
    </row>
    <row r="36" spans="1:21" ht="15">
      <c r="A36" s="88"/>
      <c r="B36" s="91" t="s">
        <v>42</v>
      </c>
      <c r="C36" s="1" t="s">
        <v>37</v>
      </c>
      <c r="D36" s="91" t="s">
        <v>39</v>
      </c>
      <c r="E36" s="95" t="s">
        <v>66</v>
      </c>
      <c r="F36" s="95" t="s">
        <v>67</v>
      </c>
      <c r="G36" s="95" t="s">
        <v>68</v>
      </c>
      <c r="H36" s="95" t="s">
        <v>69</v>
      </c>
      <c r="I36" s="95" t="s">
        <v>69</v>
      </c>
      <c r="J36" s="95" t="s">
        <v>70</v>
      </c>
      <c r="K36" s="95" t="s">
        <v>71</v>
      </c>
      <c r="L36" s="95" t="s">
        <v>72</v>
      </c>
      <c r="M36" s="95" t="s">
        <v>73</v>
      </c>
      <c r="N36" s="95" t="s">
        <v>73</v>
      </c>
      <c r="O36" s="101"/>
      <c r="P36" s="101"/>
      <c r="Q36" s="98" t="s">
        <v>40</v>
      </c>
      <c r="R36" s="3">
        <v>5825000</v>
      </c>
      <c r="S36" s="107"/>
      <c r="T36" s="107"/>
      <c r="U36" s="110"/>
    </row>
    <row r="37" spans="1:21" ht="15">
      <c r="A37" s="89"/>
      <c r="B37" s="92"/>
      <c r="C37" s="1" t="s">
        <v>52</v>
      </c>
      <c r="D37" s="92"/>
      <c r="E37" s="96"/>
      <c r="F37" s="96"/>
      <c r="G37" s="96"/>
      <c r="H37" s="96"/>
      <c r="I37" s="96"/>
      <c r="J37" s="96"/>
      <c r="K37" s="96"/>
      <c r="L37" s="96"/>
      <c r="M37" s="96"/>
      <c r="N37" s="96"/>
      <c r="O37" s="102"/>
      <c r="P37" s="102"/>
      <c r="Q37" s="99"/>
      <c r="R37" s="3">
        <v>60400</v>
      </c>
      <c r="S37" s="108"/>
      <c r="T37" s="108"/>
      <c r="U37" s="111"/>
    </row>
    <row r="38" spans="1:21" ht="15">
      <c r="A38" s="90"/>
      <c r="B38" s="93"/>
      <c r="C38" s="1" t="s">
        <v>47</v>
      </c>
      <c r="D38" s="93"/>
      <c r="E38" s="97"/>
      <c r="F38" s="97"/>
      <c r="G38" s="97"/>
      <c r="H38" s="97"/>
      <c r="I38" s="97"/>
      <c r="J38" s="97"/>
      <c r="K38" s="97"/>
      <c r="L38" s="97"/>
      <c r="M38" s="97"/>
      <c r="N38" s="97"/>
      <c r="O38" s="103"/>
      <c r="P38" s="103"/>
      <c r="Q38" s="100"/>
      <c r="R38" s="3">
        <v>11836000</v>
      </c>
      <c r="S38" s="109"/>
      <c r="T38" s="109"/>
      <c r="U38" s="112"/>
    </row>
    <row r="39" spans="1:21" s="8" customFormat="1" ht="15">
      <c r="A39" s="85" t="s">
        <v>65</v>
      </c>
      <c r="B39" s="86"/>
      <c r="C39" s="86"/>
      <c r="D39" s="86"/>
      <c r="E39" s="86"/>
      <c r="F39" s="86"/>
      <c r="G39" s="86"/>
      <c r="H39" s="86"/>
      <c r="I39" s="86"/>
      <c r="J39" s="86"/>
      <c r="K39" s="86"/>
      <c r="L39" s="86"/>
      <c r="M39" s="86"/>
      <c r="N39" s="86"/>
      <c r="O39" s="86"/>
      <c r="P39" s="86"/>
      <c r="Q39" s="87"/>
      <c r="R39" s="7">
        <f>SUM(R36:R38)</f>
        <v>17721400</v>
      </c>
      <c r="S39" s="7"/>
      <c r="T39" s="7"/>
      <c r="U39" s="53"/>
    </row>
    <row r="40" spans="1:21" ht="20.25" customHeight="1">
      <c r="A40" s="127"/>
      <c r="B40" s="94" t="s">
        <v>45</v>
      </c>
      <c r="C40" s="52" t="s">
        <v>50</v>
      </c>
      <c r="D40" s="94" t="s">
        <v>38</v>
      </c>
      <c r="E40" s="128" t="s">
        <v>84</v>
      </c>
      <c r="F40" s="128" t="s">
        <v>84</v>
      </c>
      <c r="G40" s="128" t="s">
        <v>84</v>
      </c>
      <c r="H40" s="128" t="s">
        <v>84</v>
      </c>
      <c r="I40" s="128" t="s">
        <v>84</v>
      </c>
      <c r="J40" s="128" t="s">
        <v>84</v>
      </c>
      <c r="K40" s="128" t="s">
        <v>84</v>
      </c>
      <c r="L40" s="128" t="s">
        <v>85</v>
      </c>
      <c r="M40" s="128" t="s">
        <v>85</v>
      </c>
      <c r="N40" s="128" t="s">
        <v>85</v>
      </c>
      <c r="O40" s="130"/>
      <c r="P40" s="130"/>
      <c r="Q40" s="129" t="s">
        <v>40</v>
      </c>
      <c r="R40" s="3">
        <v>59000000</v>
      </c>
      <c r="S40" s="107"/>
      <c r="T40" s="107"/>
      <c r="U40" s="110"/>
    </row>
    <row r="41" spans="1:21" ht="33" customHeight="1">
      <c r="A41" s="127"/>
      <c r="B41" s="94"/>
      <c r="C41" s="52" t="s">
        <v>47</v>
      </c>
      <c r="D41" s="94"/>
      <c r="E41" s="128"/>
      <c r="F41" s="128"/>
      <c r="G41" s="128"/>
      <c r="H41" s="128"/>
      <c r="I41" s="128"/>
      <c r="J41" s="128"/>
      <c r="K41" s="128"/>
      <c r="L41" s="128"/>
      <c r="M41" s="128"/>
      <c r="N41" s="128"/>
      <c r="O41" s="130"/>
      <c r="P41" s="130"/>
      <c r="Q41" s="129"/>
      <c r="R41" s="3">
        <v>70750000</v>
      </c>
      <c r="S41" s="109"/>
      <c r="T41" s="109"/>
      <c r="U41" s="112"/>
    </row>
    <row r="42" spans="1:21" s="8" customFormat="1" ht="15">
      <c r="A42" s="116" t="s">
        <v>65</v>
      </c>
      <c r="B42" s="117"/>
      <c r="C42" s="117"/>
      <c r="D42" s="117"/>
      <c r="E42" s="117"/>
      <c r="F42" s="117"/>
      <c r="G42" s="117"/>
      <c r="H42" s="117"/>
      <c r="I42" s="117"/>
      <c r="J42" s="117"/>
      <c r="K42" s="117"/>
      <c r="L42" s="117"/>
      <c r="M42" s="117"/>
      <c r="N42" s="117"/>
      <c r="O42" s="117"/>
      <c r="P42" s="117"/>
      <c r="Q42" s="118"/>
      <c r="R42" s="7">
        <f>SUM(R40:R41)</f>
        <v>129750000</v>
      </c>
      <c r="S42" s="7"/>
      <c r="T42" s="7"/>
      <c r="U42" s="53"/>
    </row>
    <row r="43" spans="1:21" ht="45">
      <c r="A43" s="66"/>
      <c r="B43" s="63" t="s">
        <v>78</v>
      </c>
      <c r="C43" s="1" t="s">
        <v>44</v>
      </c>
      <c r="D43" s="63" t="s">
        <v>39</v>
      </c>
      <c r="E43" s="67" t="s">
        <v>66</v>
      </c>
      <c r="F43" s="67" t="s">
        <v>67</v>
      </c>
      <c r="G43" s="67" t="s">
        <v>68</v>
      </c>
      <c r="H43" s="67" t="s">
        <v>69</v>
      </c>
      <c r="I43" s="67" t="s">
        <v>69</v>
      </c>
      <c r="J43" s="67" t="s">
        <v>70</v>
      </c>
      <c r="K43" s="67" t="s">
        <v>71</v>
      </c>
      <c r="L43" s="67" t="s">
        <v>72</v>
      </c>
      <c r="M43" s="67" t="s">
        <v>73</v>
      </c>
      <c r="N43" s="67" t="s">
        <v>73</v>
      </c>
      <c r="O43" s="68"/>
      <c r="P43" s="2"/>
      <c r="Q43" s="69" t="s">
        <v>40</v>
      </c>
      <c r="R43" s="3">
        <v>1894396</v>
      </c>
      <c r="S43" s="3"/>
      <c r="T43" s="3"/>
      <c r="U43" s="21"/>
    </row>
    <row r="44" spans="1:21" s="8" customFormat="1" ht="15">
      <c r="A44" s="116" t="s">
        <v>65</v>
      </c>
      <c r="B44" s="117"/>
      <c r="C44" s="117"/>
      <c r="D44" s="117"/>
      <c r="E44" s="117"/>
      <c r="F44" s="117"/>
      <c r="G44" s="117"/>
      <c r="H44" s="117"/>
      <c r="I44" s="117"/>
      <c r="J44" s="117"/>
      <c r="K44" s="117"/>
      <c r="L44" s="117"/>
      <c r="M44" s="117"/>
      <c r="N44" s="117"/>
      <c r="O44" s="117"/>
      <c r="P44" s="117"/>
      <c r="Q44" s="118"/>
      <c r="R44" s="7">
        <f>SUM(R43)</f>
        <v>1894396</v>
      </c>
      <c r="S44" s="7"/>
      <c r="T44" s="7"/>
      <c r="U44" s="53"/>
    </row>
    <row r="45" spans="1:21" ht="45">
      <c r="A45" s="66"/>
      <c r="B45" s="63" t="s">
        <v>79</v>
      </c>
      <c r="C45" s="1" t="s">
        <v>44</v>
      </c>
      <c r="D45" s="63" t="s">
        <v>39</v>
      </c>
      <c r="E45" s="67" t="s">
        <v>66</v>
      </c>
      <c r="F45" s="67" t="s">
        <v>67</v>
      </c>
      <c r="G45" s="67" t="s">
        <v>68</v>
      </c>
      <c r="H45" s="67" t="s">
        <v>69</v>
      </c>
      <c r="I45" s="67" t="s">
        <v>69</v>
      </c>
      <c r="J45" s="67" t="s">
        <v>70</v>
      </c>
      <c r="K45" s="67" t="s">
        <v>71</v>
      </c>
      <c r="L45" s="67" t="s">
        <v>72</v>
      </c>
      <c r="M45" s="67" t="s">
        <v>73</v>
      </c>
      <c r="N45" s="67" t="s">
        <v>73</v>
      </c>
      <c r="O45" s="68"/>
      <c r="P45" s="2"/>
      <c r="Q45" s="69" t="s">
        <v>40</v>
      </c>
      <c r="R45" s="3">
        <v>1271440</v>
      </c>
      <c r="S45" s="3"/>
      <c r="T45" s="3"/>
      <c r="U45" s="21"/>
    </row>
    <row r="46" spans="1:21" s="8" customFormat="1" ht="15">
      <c r="A46" s="85" t="s">
        <v>65</v>
      </c>
      <c r="B46" s="86"/>
      <c r="C46" s="86"/>
      <c r="D46" s="86"/>
      <c r="E46" s="86"/>
      <c r="F46" s="86"/>
      <c r="G46" s="86"/>
      <c r="H46" s="86"/>
      <c r="I46" s="86"/>
      <c r="J46" s="86"/>
      <c r="K46" s="86"/>
      <c r="L46" s="86"/>
      <c r="M46" s="86"/>
      <c r="N46" s="86"/>
      <c r="O46" s="86"/>
      <c r="P46" s="86"/>
      <c r="Q46" s="87"/>
      <c r="R46" s="7">
        <f>SUM(R45)</f>
        <v>1271440</v>
      </c>
      <c r="S46" s="7"/>
      <c r="T46" s="7"/>
      <c r="U46" s="53"/>
    </row>
    <row r="47" spans="1:21" ht="15">
      <c r="A47" s="88"/>
      <c r="B47" s="91" t="s">
        <v>63</v>
      </c>
      <c r="C47" s="1" t="s">
        <v>51</v>
      </c>
      <c r="D47" s="91" t="s">
        <v>39</v>
      </c>
      <c r="E47" s="95" t="s">
        <v>66</v>
      </c>
      <c r="F47" s="95" t="s">
        <v>67</v>
      </c>
      <c r="G47" s="95" t="s">
        <v>68</v>
      </c>
      <c r="H47" s="95" t="s">
        <v>69</v>
      </c>
      <c r="I47" s="95" t="s">
        <v>69</v>
      </c>
      <c r="J47" s="95" t="s">
        <v>70</v>
      </c>
      <c r="K47" s="95" t="s">
        <v>71</v>
      </c>
      <c r="L47" s="95" t="s">
        <v>72</v>
      </c>
      <c r="M47" s="95" t="s">
        <v>73</v>
      </c>
      <c r="N47" s="95" t="s">
        <v>73</v>
      </c>
      <c r="O47" s="101"/>
      <c r="P47" s="101"/>
      <c r="Q47" s="98" t="s">
        <v>40</v>
      </c>
      <c r="R47" s="3">
        <v>2440000</v>
      </c>
      <c r="S47" s="107"/>
      <c r="T47" s="107"/>
      <c r="U47" s="110"/>
    </row>
    <row r="48" spans="1:21" ht="15">
      <c r="A48" s="89"/>
      <c r="B48" s="92"/>
      <c r="C48" s="1" t="s">
        <v>37</v>
      </c>
      <c r="D48" s="92"/>
      <c r="E48" s="96"/>
      <c r="F48" s="96"/>
      <c r="G48" s="96"/>
      <c r="H48" s="96"/>
      <c r="I48" s="96"/>
      <c r="J48" s="96"/>
      <c r="K48" s="96"/>
      <c r="L48" s="96"/>
      <c r="M48" s="96"/>
      <c r="N48" s="96"/>
      <c r="O48" s="102"/>
      <c r="P48" s="102"/>
      <c r="Q48" s="99"/>
      <c r="R48" s="3">
        <v>975000</v>
      </c>
      <c r="S48" s="108"/>
      <c r="T48" s="108"/>
      <c r="U48" s="111"/>
    </row>
    <row r="49" spans="1:21" ht="15">
      <c r="A49" s="89"/>
      <c r="B49" s="92"/>
      <c r="C49" s="1" t="s">
        <v>36</v>
      </c>
      <c r="D49" s="92"/>
      <c r="E49" s="96"/>
      <c r="F49" s="96"/>
      <c r="G49" s="96"/>
      <c r="H49" s="96"/>
      <c r="I49" s="96"/>
      <c r="J49" s="96"/>
      <c r="K49" s="96"/>
      <c r="L49" s="96"/>
      <c r="M49" s="96"/>
      <c r="N49" s="96"/>
      <c r="O49" s="102"/>
      <c r="P49" s="102"/>
      <c r="Q49" s="99"/>
      <c r="R49" s="3">
        <v>847600</v>
      </c>
      <c r="S49" s="108"/>
      <c r="T49" s="108"/>
      <c r="U49" s="111"/>
    </row>
    <row r="50" spans="1:21" ht="15">
      <c r="A50" s="90"/>
      <c r="B50" s="93"/>
      <c r="C50" s="1" t="s">
        <v>52</v>
      </c>
      <c r="D50" s="93"/>
      <c r="E50" s="97"/>
      <c r="F50" s="97"/>
      <c r="G50" s="97"/>
      <c r="H50" s="97"/>
      <c r="I50" s="97"/>
      <c r="J50" s="97"/>
      <c r="K50" s="97"/>
      <c r="L50" s="97"/>
      <c r="M50" s="97"/>
      <c r="N50" s="97"/>
      <c r="O50" s="103"/>
      <c r="P50" s="103"/>
      <c r="Q50" s="100"/>
      <c r="R50" s="3">
        <v>485000</v>
      </c>
      <c r="S50" s="109"/>
      <c r="T50" s="109"/>
      <c r="U50" s="112"/>
    </row>
    <row r="51" spans="1:21" s="8" customFormat="1" ht="15">
      <c r="A51" s="85" t="s">
        <v>65</v>
      </c>
      <c r="B51" s="86"/>
      <c r="C51" s="86"/>
      <c r="D51" s="86"/>
      <c r="E51" s="86"/>
      <c r="F51" s="86"/>
      <c r="G51" s="86"/>
      <c r="H51" s="86"/>
      <c r="I51" s="86"/>
      <c r="J51" s="86"/>
      <c r="K51" s="86"/>
      <c r="L51" s="86"/>
      <c r="M51" s="86"/>
      <c r="N51" s="86"/>
      <c r="O51" s="86"/>
      <c r="P51" s="86"/>
      <c r="Q51" s="87"/>
      <c r="R51" s="7">
        <f>SUM(R47:R50)</f>
        <v>4747600</v>
      </c>
      <c r="S51" s="7"/>
      <c r="T51" s="7"/>
      <c r="U51" s="53"/>
    </row>
    <row r="52" spans="1:21" ht="45">
      <c r="A52" s="66"/>
      <c r="B52" s="63" t="s">
        <v>80</v>
      </c>
      <c r="C52" s="1" t="s">
        <v>64</v>
      </c>
      <c r="D52" s="63" t="s">
        <v>39</v>
      </c>
      <c r="E52" s="67" t="s">
        <v>66</v>
      </c>
      <c r="F52" s="67" t="s">
        <v>67</v>
      </c>
      <c r="G52" s="67" t="s">
        <v>68</v>
      </c>
      <c r="H52" s="67" t="s">
        <v>69</v>
      </c>
      <c r="I52" s="67" t="s">
        <v>69</v>
      </c>
      <c r="J52" s="67" t="s">
        <v>70</v>
      </c>
      <c r="K52" s="67" t="s">
        <v>71</v>
      </c>
      <c r="L52" s="67" t="s">
        <v>72</v>
      </c>
      <c r="M52" s="67" t="s">
        <v>73</v>
      </c>
      <c r="N52" s="67" t="s">
        <v>73</v>
      </c>
      <c r="O52" s="68"/>
      <c r="P52" s="2"/>
      <c r="Q52" s="69" t="s">
        <v>40</v>
      </c>
      <c r="R52" s="3">
        <v>1491165</v>
      </c>
      <c r="S52" s="3"/>
      <c r="T52" s="3"/>
      <c r="U52" s="21"/>
    </row>
    <row r="53" spans="1:21" s="8" customFormat="1" ht="15">
      <c r="A53" s="85" t="s">
        <v>65</v>
      </c>
      <c r="B53" s="86"/>
      <c r="C53" s="86"/>
      <c r="D53" s="86"/>
      <c r="E53" s="86"/>
      <c r="F53" s="86"/>
      <c r="G53" s="86"/>
      <c r="H53" s="86"/>
      <c r="I53" s="86"/>
      <c r="J53" s="86"/>
      <c r="K53" s="86"/>
      <c r="L53" s="86"/>
      <c r="M53" s="86"/>
      <c r="N53" s="86"/>
      <c r="O53" s="86"/>
      <c r="P53" s="86"/>
      <c r="Q53" s="87"/>
      <c r="R53" s="7">
        <f>SUM(R52)</f>
        <v>1491165</v>
      </c>
      <c r="S53" s="7"/>
      <c r="T53" s="7"/>
      <c r="U53" s="53"/>
    </row>
    <row r="54" spans="1:21" ht="45">
      <c r="A54" s="56"/>
      <c r="B54" s="57" t="s">
        <v>81</v>
      </c>
      <c r="C54" s="1" t="s">
        <v>37</v>
      </c>
      <c r="D54" s="63" t="s">
        <v>39</v>
      </c>
      <c r="E54" s="67" t="s">
        <v>66</v>
      </c>
      <c r="F54" s="67" t="s">
        <v>67</v>
      </c>
      <c r="G54" s="67" t="s">
        <v>68</v>
      </c>
      <c r="H54" s="67" t="s">
        <v>69</v>
      </c>
      <c r="I54" s="67" t="s">
        <v>69</v>
      </c>
      <c r="J54" s="67" t="s">
        <v>70</v>
      </c>
      <c r="K54" s="67" t="s">
        <v>71</v>
      </c>
      <c r="L54" s="67" t="s">
        <v>72</v>
      </c>
      <c r="M54" s="67" t="s">
        <v>73</v>
      </c>
      <c r="N54" s="67" t="s">
        <v>73</v>
      </c>
      <c r="O54" s="68"/>
      <c r="P54" s="2"/>
      <c r="Q54" s="69" t="s">
        <v>40</v>
      </c>
      <c r="R54" s="3">
        <v>4866000</v>
      </c>
      <c r="S54" s="3"/>
      <c r="T54" s="3"/>
      <c r="U54" s="55"/>
    </row>
    <row r="55" spans="1:21" s="8" customFormat="1" ht="15">
      <c r="A55" s="85" t="s">
        <v>65</v>
      </c>
      <c r="B55" s="86"/>
      <c r="C55" s="86"/>
      <c r="D55" s="86"/>
      <c r="E55" s="86"/>
      <c r="F55" s="86"/>
      <c r="G55" s="86"/>
      <c r="H55" s="86"/>
      <c r="I55" s="86"/>
      <c r="J55" s="86"/>
      <c r="K55" s="86"/>
      <c r="L55" s="86"/>
      <c r="M55" s="86"/>
      <c r="N55" s="86"/>
      <c r="O55" s="86"/>
      <c r="P55" s="86"/>
      <c r="Q55" s="87"/>
      <c r="R55" s="7">
        <f>R54</f>
        <v>4866000</v>
      </c>
      <c r="S55" s="7"/>
      <c r="T55" s="7"/>
      <c r="U55" s="53"/>
    </row>
    <row r="56" spans="1:21" s="16" customFormat="1" ht="15">
      <c r="A56" s="15"/>
      <c r="B56" s="131"/>
      <c r="C56" s="131"/>
      <c r="D56" s="131"/>
      <c r="E56" s="131"/>
      <c r="F56" s="131"/>
      <c r="G56" s="131"/>
      <c r="H56" s="131"/>
      <c r="I56" s="131"/>
      <c r="J56" s="131"/>
      <c r="K56" s="131"/>
      <c r="L56" s="131"/>
      <c r="M56" s="131"/>
      <c r="N56" s="131"/>
      <c r="O56" s="131"/>
      <c r="P56" s="131"/>
      <c r="Q56" s="131"/>
      <c r="R56" s="131"/>
      <c r="S56" s="131"/>
      <c r="T56" s="131"/>
      <c r="U56" s="132"/>
    </row>
    <row r="57" spans="1:21" ht="21">
      <c r="A57" s="133" t="s">
        <v>86</v>
      </c>
      <c r="B57" s="134"/>
      <c r="C57" s="134"/>
      <c r="D57" s="134"/>
      <c r="E57" s="134"/>
      <c r="F57" s="134"/>
      <c r="G57" s="134"/>
      <c r="H57" s="134"/>
      <c r="I57" s="134"/>
      <c r="J57" s="134"/>
      <c r="K57" s="134"/>
      <c r="L57" s="134"/>
      <c r="M57" s="134"/>
      <c r="N57" s="134"/>
      <c r="O57" s="134"/>
      <c r="P57" s="134"/>
      <c r="Q57" s="135"/>
      <c r="R57" s="43">
        <f>R55+R53+R51+R46+R44+R42+R39+R35+R27+R22+R11+R9+R5</f>
        <v>1156002916.8500001</v>
      </c>
      <c r="S57" s="136"/>
      <c r="T57" s="137"/>
      <c r="U57" s="138"/>
    </row>
    <row r="58" spans="1:21" ht="21">
      <c r="A58" s="142"/>
      <c r="B58" s="143"/>
      <c r="C58" s="143"/>
      <c r="D58" s="143"/>
      <c r="E58" s="143"/>
      <c r="F58" s="143"/>
      <c r="G58" s="143"/>
      <c r="H58" s="143"/>
      <c r="I58" s="143"/>
      <c r="J58" s="143"/>
      <c r="K58" s="143"/>
      <c r="L58" s="143"/>
      <c r="M58" s="143"/>
      <c r="N58" s="143"/>
      <c r="O58" s="143"/>
      <c r="P58" s="143"/>
      <c r="Q58" s="143"/>
      <c r="R58" s="144"/>
      <c r="S58" s="139"/>
      <c r="T58" s="140"/>
      <c r="U58" s="141"/>
    </row>
    <row r="59" spans="1:21" ht="21">
      <c r="A59" s="145" t="s">
        <v>87</v>
      </c>
      <c r="B59" s="146"/>
      <c r="C59" s="146"/>
      <c r="D59" s="146"/>
      <c r="E59" s="146"/>
      <c r="F59" s="146"/>
      <c r="G59" s="146"/>
      <c r="H59" s="146"/>
      <c r="I59" s="146"/>
      <c r="J59" s="146"/>
      <c r="K59" s="146"/>
      <c r="L59" s="146"/>
      <c r="M59" s="146"/>
      <c r="N59" s="146"/>
      <c r="O59" s="146"/>
      <c r="P59" s="146"/>
      <c r="Q59" s="146"/>
      <c r="R59" s="146"/>
      <c r="S59" s="146"/>
      <c r="T59" s="146"/>
      <c r="U59" s="147"/>
    </row>
    <row r="60" spans="1:21" ht="15">
      <c r="A60" s="88"/>
      <c r="B60" s="91" t="s">
        <v>122</v>
      </c>
      <c r="C60" s="1" t="s">
        <v>36</v>
      </c>
      <c r="D60" s="91" t="s">
        <v>39</v>
      </c>
      <c r="E60" s="95" t="s">
        <v>91</v>
      </c>
      <c r="F60" s="95" t="s">
        <v>92</v>
      </c>
      <c r="G60" s="95" t="s">
        <v>93</v>
      </c>
      <c r="H60" s="95" t="s">
        <v>94</v>
      </c>
      <c r="I60" s="95" t="s">
        <v>94</v>
      </c>
      <c r="J60" s="95" t="s">
        <v>95</v>
      </c>
      <c r="K60" s="95" t="s">
        <v>96</v>
      </c>
      <c r="L60" s="95" t="s">
        <v>97</v>
      </c>
      <c r="M60" s="95" t="s">
        <v>98</v>
      </c>
      <c r="N60" s="95" t="s">
        <v>98</v>
      </c>
      <c r="O60" s="101"/>
      <c r="P60" s="101"/>
      <c r="Q60" s="98"/>
      <c r="R60" s="3">
        <v>16000</v>
      </c>
      <c r="S60" s="3"/>
      <c r="T60" s="3"/>
      <c r="U60" s="21"/>
    </row>
    <row r="61" spans="1:21" ht="15">
      <c r="A61" s="90"/>
      <c r="B61" s="93"/>
      <c r="C61" s="1" t="s">
        <v>90</v>
      </c>
      <c r="D61" s="93"/>
      <c r="E61" s="97"/>
      <c r="F61" s="97"/>
      <c r="G61" s="97"/>
      <c r="H61" s="97"/>
      <c r="I61" s="97"/>
      <c r="J61" s="97"/>
      <c r="K61" s="97"/>
      <c r="L61" s="97"/>
      <c r="M61" s="97"/>
      <c r="N61" s="97"/>
      <c r="O61" s="103"/>
      <c r="P61" s="103"/>
      <c r="Q61" s="100"/>
      <c r="R61" s="3">
        <v>6080000</v>
      </c>
      <c r="S61" s="3"/>
      <c r="T61" s="3"/>
      <c r="U61" s="21"/>
    </row>
    <row r="62" spans="1:21" s="8" customFormat="1" ht="15">
      <c r="A62" s="85" t="s">
        <v>65</v>
      </c>
      <c r="B62" s="86"/>
      <c r="C62" s="86"/>
      <c r="D62" s="86"/>
      <c r="E62" s="86"/>
      <c r="F62" s="86"/>
      <c r="G62" s="86"/>
      <c r="H62" s="86"/>
      <c r="I62" s="86"/>
      <c r="J62" s="86"/>
      <c r="K62" s="86"/>
      <c r="L62" s="86"/>
      <c r="M62" s="86"/>
      <c r="N62" s="86"/>
      <c r="O62" s="86"/>
      <c r="P62" s="86"/>
      <c r="Q62" s="87"/>
      <c r="R62" s="7">
        <f>SUM(R60:R61)</f>
        <v>6096000</v>
      </c>
      <c r="S62" s="7"/>
      <c r="T62" s="7"/>
      <c r="U62" s="53"/>
    </row>
    <row r="63" spans="1:21" ht="37.5">
      <c r="A63" s="88"/>
      <c r="B63" s="91" t="s">
        <v>130</v>
      </c>
      <c r="C63" s="1" t="s">
        <v>55</v>
      </c>
      <c r="D63" s="63" t="s">
        <v>88</v>
      </c>
      <c r="E63" s="58"/>
      <c r="F63" s="58"/>
      <c r="G63" s="58"/>
      <c r="H63" s="58"/>
      <c r="I63" s="58"/>
      <c r="J63" s="58"/>
      <c r="K63" s="58"/>
      <c r="L63" s="95" t="s">
        <v>97</v>
      </c>
      <c r="M63" s="95" t="s">
        <v>98</v>
      </c>
      <c r="N63" s="95" t="s">
        <v>98</v>
      </c>
      <c r="O63" s="95"/>
      <c r="P63" s="48"/>
      <c r="Q63" s="61"/>
      <c r="R63" s="3">
        <v>19760</v>
      </c>
      <c r="S63" s="3"/>
      <c r="T63" s="3"/>
      <c r="U63" s="21"/>
    </row>
    <row r="64" spans="1:21" ht="37.5">
      <c r="A64" s="90"/>
      <c r="B64" s="93"/>
      <c r="C64" s="1" t="s">
        <v>90</v>
      </c>
      <c r="D64" s="63" t="s">
        <v>38</v>
      </c>
      <c r="E64" s="59"/>
      <c r="F64" s="59"/>
      <c r="G64" s="59"/>
      <c r="H64" s="59"/>
      <c r="I64" s="59"/>
      <c r="J64" s="59"/>
      <c r="K64" s="59"/>
      <c r="L64" s="97"/>
      <c r="M64" s="97"/>
      <c r="N64" s="97"/>
      <c r="O64" s="97"/>
      <c r="P64" s="49"/>
      <c r="Q64" s="62"/>
      <c r="R64" s="3">
        <v>915000</v>
      </c>
      <c r="S64" s="3"/>
      <c r="T64" s="3"/>
      <c r="U64" s="21"/>
    </row>
    <row r="65" spans="1:21" s="8" customFormat="1" ht="15">
      <c r="A65" s="85" t="s">
        <v>65</v>
      </c>
      <c r="B65" s="86"/>
      <c r="C65" s="86"/>
      <c r="D65" s="86"/>
      <c r="E65" s="86"/>
      <c r="F65" s="86"/>
      <c r="G65" s="86"/>
      <c r="H65" s="86"/>
      <c r="I65" s="86"/>
      <c r="J65" s="86"/>
      <c r="K65" s="86"/>
      <c r="L65" s="86"/>
      <c r="M65" s="86"/>
      <c r="N65" s="86"/>
      <c r="O65" s="86"/>
      <c r="P65" s="86"/>
      <c r="Q65" s="87"/>
      <c r="R65" s="7">
        <f>SUM(R63:R64)</f>
        <v>934760</v>
      </c>
      <c r="S65" s="7"/>
      <c r="T65" s="7"/>
      <c r="U65" s="53"/>
    </row>
    <row r="66" spans="1:21" ht="45">
      <c r="A66" s="88"/>
      <c r="B66" s="91" t="s">
        <v>43</v>
      </c>
      <c r="C66" s="1" t="s">
        <v>89</v>
      </c>
      <c r="D66" s="91" t="s">
        <v>39</v>
      </c>
      <c r="E66" s="95" t="s">
        <v>91</v>
      </c>
      <c r="F66" s="95" t="s">
        <v>92</v>
      </c>
      <c r="G66" s="95" t="s">
        <v>93</v>
      </c>
      <c r="H66" s="95" t="s">
        <v>94</v>
      </c>
      <c r="I66" s="95" t="s">
        <v>94</v>
      </c>
      <c r="J66" s="95" t="s">
        <v>95</v>
      </c>
      <c r="K66" s="95" t="s">
        <v>96</v>
      </c>
      <c r="L66" s="95" t="s">
        <v>97</v>
      </c>
      <c r="M66" s="95" t="s">
        <v>98</v>
      </c>
      <c r="N66" s="95" t="s">
        <v>98</v>
      </c>
      <c r="O66" s="101"/>
      <c r="P66" s="101"/>
      <c r="Q66" s="98"/>
      <c r="R66" s="3">
        <v>249900</v>
      </c>
      <c r="S66" s="107"/>
      <c r="T66" s="107"/>
      <c r="U66" s="110"/>
    </row>
    <row r="67" spans="1:21" ht="15">
      <c r="A67" s="90"/>
      <c r="B67" s="93"/>
      <c r="C67" s="1" t="s">
        <v>90</v>
      </c>
      <c r="D67" s="93"/>
      <c r="E67" s="97"/>
      <c r="F67" s="97"/>
      <c r="G67" s="97"/>
      <c r="H67" s="97"/>
      <c r="I67" s="97"/>
      <c r="J67" s="97"/>
      <c r="K67" s="97"/>
      <c r="L67" s="97"/>
      <c r="M67" s="97"/>
      <c r="N67" s="97"/>
      <c r="O67" s="103"/>
      <c r="P67" s="103"/>
      <c r="Q67" s="100"/>
      <c r="R67" s="3">
        <v>920000</v>
      </c>
      <c r="S67" s="109"/>
      <c r="T67" s="109"/>
      <c r="U67" s="112"/>
    </row>
    <row r="68" spans="1:21" s="8" customFormat="1" ht="15">
      <c r="A68" s="85" t="s">
        <v>65</v>
      </c>
      <c r="B68" s="86"/>
      <c r="C68" s="86"/>
      <c r="D68" s="86"/>
      <c r="E68" s="86"/>
      <c r="F68" s="86"/>
      <c r="G68" s="86"/>
      <c r="H68" s="86"/>
      <c r="I68" s="86"/>
      <c r="J68" s="86"/>
      <c r="K68" s="86"/>
      <c r="L68" s="86"/>
      <c r="M68" s="86"/>
      <c r="N68" s="86"/>
      <c r="O68" s="86"/>
      <c r="P68" s="86"/>
      <c r="Q68" s="87"/>
      <c r="R68" s="7">
        <f>SUM(R66:R67)</f>
        <v>1169900</v>
      </c>
      <c r="S68" s="7"/>
      <c r="T68" s="7"/>
      <c r="U68" s="53"/>
    </row>
    <row r="69" spans="1:21">
      <c r="A69" s="88"/>
      <c r="B69" s="91" t="s">
        <v>121</v>
      </c>
      <c r="C69" s="50" t="s">
        <v>52</v>
      </c>
      <c r="D69" s="91" t="s">
        <v>39</v>
      </c>
      <c r="E69" s="95" t="s">
        <v>91</v>
      </c>
      <c r="F69" s="95" t="s">
        <v>92</v>
      </c>
      <c r="G69" s="95" t="s">
        <v>93</v>
      </c>
      <c r="H69" s="95" t="s">
        <v>94</v>
      </c>
      <c r="I69" s="95" t="s">
        <v>94</v>
      </c>
      <c r="J69" s="95" t="s">
        <v>95</v>
      </c>
      <c r="K69" s="95" t="s">
        <v>96</v>
      </c>
      <c r="L69" s="95" t="s">
        <v>97</v>
      </c>
      <c r="M69" s="95" t="s">
        <v>98</v>
      </c>
      <c r="N69" s="95" t="s">
        <v>98</v>
      </c>
      <c r="O69" s="101"/>
      <c r="P69" s="101"/>
      <c r="Q69" s="98"/>
      <c r="R69" s="3">
        <v>24100</v>
      </c>
      <c r="S69" s="107"/>
      <c r="T69" s="107"/>
      <c r="U69" s="110"/>
    </row>
    <row r="70" spans="1:21">
      <c r="A70" s="89"/>
      <c r="B70" s="92"/>
      <c r="C70" s="50" t="s">
        <v>36</v>
      </c>
      <c r="D70" s="92"/>
      <c r="E70" s="96"/>
      <c r="F70" s="96"/>
      <c r="G70" s="96"/>
      <c r="H70" s="96"/>
      <c r="I70" s="96"/>
      <c r="J70" s="96"/>
      <c r="K70" s="96"/>
      <c r="L70" s="96"/>
      <c r="M70" s="96"/>
      <c r="N70" s="96"/>
      <c r="O70" s="102"/>
      <c r="P70" s="102"/>
      <c r="Q70" s="99"/>
      <c r="R70" s="3">
        <v>10000</v>
      </c>
      <c r="S70" s="108"/>
      <c r="T70" s="108"/>
      <c r="U70" s="111"/>
    </row>
    <row r="71" spans="1:21">
      <c r="A71" s="89"/>
      <c r="B71" s="92"/>
      <c r="C71" s="50" t="s">
        <v>100</v>
      </c>
      <c r="D71" s="92"/>
      <c r="E71" s="96"/>
      <c r="F71" s="96"/>
      <c r="G71" s="96"/>
      <c r="H71" s="96"/>
      <c r="I71" s="96"/>
      <c r="J71" s="96"/>
      <c r="K71" s="96"/>
      <c r="L71" s="96"/>
      <c r="M71" s="96"/>
      <c r="N71" s="96"/>
      <c r="O71" s="102"/>
      <c r="P71" s="102"/>
      <c r="Q71" s="99"/>
      <c r="R71" s="3">
        <v>15000</v>
      </c>
      <c r="S71" s="108"/>
      <c r="T71" s="108"/>
      <c r="U71" s="111"/>
    </row>
    <row r="72" spans="1:21" s="8" customFormat="1" ht="15">
      <c r="A72" s="85" t="s">
        <v>65</v>
      </c>
      <c r="B72" s="86"/>
      <c r="C72" s="86"/>
      <c r="D72" s="86"/>
      <c r="E72" s="86"/>
      <c r="F72" s="86"/>
      <c r="G72" s="86"/>
      <c r="H72" s="86"/>
      <c r="I72" s="86"/>
      <c r="J72" s="86"/>
      <c r="K72" s="86"/>
      <c r="L72" s="86"/>
      <c r="M72" s="86"/>
      <c r="N72" s="86"/>
      <c r="O72" s="86"/>
      <c r="P72" s="86"/>
      <c r="Q72" s="87"/>
      <c r="R72" s="7">
        <f>SUM(R69:R71)</f>
        <v>49100</v>
      </c>
      <c r="S72" s="7"/>
      <c r="T72" s="7"/>
      <c r="U72" s="53"/>
    </row>
    <row r="73" spans="1:21" ht="15">
      <c r="A73" s="148"/>
      <c r="B73" s="91" t="s">
        <v>75</v>
      </c>
      <c r="C73" s="1" t="s">
        <v>99</v>
      </c>
      <c r="D73" s="91" t="s">
        <v>39</v>
      </c>
      <c r="E73" s="95" t="s">
        <v>91</v>
      </c>
      <c r="F73" s="95" t="s">
        <v>92</v>
      </c>
      <c r="G73" s="95" t="s">
        <v>93</v>
      </c>
      <c r="H73" s="95" t="s">
        <v>94</v>
      </c>
      <c r="I73" s="95" t="s">
        <v>94</v>
      </c>
      <c r="J73" s="95" t="s">
        <v>95</v>
      </c>
      <c r="K73" s="95" t="s">
        <v>96</v>
      </c>
      <c r="L73" s="95" t="s">
        <v>97</v>
      </c>
      <c r="M73" s="95" t="s">
        <v>98</v>
      </c>
      <c r="N73" s="95" t="s">
        <v>98</v>
      </c>
      <c r="O73" s="95"/>
      <c r="P73" s="95"/>
      <c r="Q73" s="95"/>
      <c r="R73" s="3">
        <v>15000000</v>
      </c>
      <c r="S73" s="107"/>
      <c r="T73" s="107"/>
      <c r="U73" s="110"/>
    </row>
    <row r="74" spans="1:21" ht="15">
      <c r="A74" s="149"/>
      <c r="B74" s="92"/>
      <c r="C74" s="1" t="s">
        <v>50</v>
      </c>
      <c r="D74" s="92"/>
      <c r="E74" s="96"/>
      <c r="F74" s="96"/>
      <c r="G74" s="96"/>
      <c r="H74" s="96"/>
      <c r="I74" s="96"/>
      <c r="J74" s="96"/>
      <c r="K74" s="96"/>
      <c r="L74" s="96"/>
      <c r="M74" s="96"/>
      <c r="N74" s="96"/>
      <c r="O74" s="96"/>
      <c r="P74" s="96"/>
      <c r="Q74" s="96"/>
      <c r="R74" s="3">
        <v>4000000</v>
      </c>
      <c r="S74" s="108"/>
      <c r="T74" s="108"/>
      <c r="U74" s="111"/>
    </row>
    <row r="75" spans="1:21" ht="15">
      <c r="A75" s="149"/>
      <c r="B75" s="92"/>
      <c r="C75" s="1" t="s">
        <v>100</v>
      </c>
      <c r="D75" s="92"/>
      <c r="E75" s="96"/>
      <c r="F75" s="96"/>
      <c r="G75" s="96"/>
      <c r="H75" s="96"/>
      <c r="I75" s="96"/>
      <c r="J75" s="96"/>
      <c r="K75" s="96"/>
      <c r="L75" s="96"/>
      <c r="M75" s="96"/>
      <c r="N75" s="96"/>
      <c r="O75" s="96"/>
      <c r="P75" s="96"/>
      <c r="Q75" s="96"/>
      <c r="R75" s="3">
        <v>5500000</v>
      </c>
      <c r="S75" s="108"/>
      <c r="T75" s="108"/>
      <c r="U75" s="111"/>
    </row>
    <row r="76" spans="1:21" ht="15">
      <c r="A76" s="149"/>
      <c r="B76" s="92"/>
      <c r="C76" s="1" t="s">
        <v>101</v>
      </c>
      <c r="D76" s="92"/>
      <c r="E76" s="96"/>
      <c r="F76" s="96"/>
      <c r="G76" s="96"/>
      <c r="H76" s="96"/>
      <c r="I76" s="96"/>
      <c r="J76" s="96"/>
      <c r="K76" s="96"/>
      <c r="L76" s="96"/>
      <c r="M76" s="96"/>
      <c r="N76" s="96"/>
      <c r="O76" s="96"/>
      <c r="P76" s="96"/>
      <c r="Q76" s="96"/>
      <c r="R76" s="3">
        <v>153500000</v>
      </c>
      <c r="S76" s="108"/>
      <c r="T76" s="108"/>
      <c r="U76" s="111"/>
    </row>
    <row r="77" spans="1:21" ht="15">
      <c r="A77" s="149"/>
      <c r="B77" s="92"/>
      <c r="C77" s="1" t="s">
        <v>49</v>
      </c>
      <c r="D77" s="92"/>
      <c r="E77" s="96"/>
      <c r="F77" s="96"/>
      <c r="G77" s="96"/>
      <c r="H77" s="96"/>
      <c r="I77" s="96"/>
      <c r="J77" s="96"/>
      <c r="K77" s="96"/>
      <c r="L77" s="96"/>
      <c r="M77" s="96"/>
      <c r="N77" s="96"/>
      <c r="O77" s="96"/>
      <c r="P77" s="96"/>
      <c r="Q77" s="96"/>
      <c r="R77" s="3">
        <v>24000000</v>
      </c>
      <c r="S77" s="108"/>
      <c r="T77" s="108"/>
      <c r="U77" s="111"/>
    </row>
    <row r="78" spans="1:21" ht="15">
      <c r="A78" s="149"/>
      <c r="B78" s="92"/>
      <c r="C78" s="1" t="s">
        <v>51</v>
      </c>
      <c r="D78" s="92"/>
      <c r="E78" s="96"/>
      <c r="F78" s="96"/>
      <c r="G78" s="96"/>
      <c r="H78" s="96"/>
      <c r="I78" s="96"/>
      <c r="J78" s="96"/>
      <c r="K78" s="96"/>
      <c r="L78" s="96"/>
      <c r="M78" s="96"/>
      <c r="N78" s="96"/>
      <c r="O78" s="96"/>
      <c r="P78" s="96"/>
      <c r="Q78" s="96"/>
      <c r="R78" s="3">
        <v>5000000</v>
      </c>
      <c r="S78" s="108"/>
      <c r="T78" s="108"/>
      <c r="U78" s="111"/>
    </row>
    <row r="79" spans="1:21" ht="15">
      <c r="A79" s="149"/>
      <c r="B79" s="92"/>
      <c r="C79" s="1" t="s">
        <v>103</v>
      </c>
      <c r="D79" s="92"/>
      <c r="E79" s="96"/>
      <c r="F79" s="96"/>
      <c r="G79" s="96"/>
      <c r="H79" s="96"/>
      <c r="I79" s="96"/>
      <c r="J79" s="96"/>
      <c r="K79" s="96"/>
      <c r="L79" s="96"/>
      <c r="M79" s="96"/>
      <c r="N79" s="96"/>
      <c r="O79" s="96"/>
      <c r="P79" s="96"/>
      <c r="Q79" s="96"/>
      <c r="R79" s="3">
        <v>10000000</v>
      </c>
      <c r="S79" s="108"/>
      <c r="T79" s="108"/>
      <c r="U79" s="111"/>
    </row>
    <row r="80" spans="1:21" ht="45">
      <c r="A80" s="149"/>
      <c r="B80" s="92"/>
      <c r="C80" s="1" t="s">
        <v>117</v>
      </c>
      <c r="D80" s="92"/>
      <c r="E80" s="96"/>
      <c r="F80" s="96"/>
      <c r="G80" s="96"/>
      <c r="H80" s="96"/>
      <c r="I80" s="96"/>
      <c r="J80" s="96"/>
      <c r="K80" s="96"/>
      <c r="L80" s="96"/>
      <c r="M80" s="96"/>
      <c r="N80" s="96"/>
      <c r="O80" s="96"/>
      <c r="P80" s="96"/>
      <c r="Q80" s="96"/>
      <c r="R80" s="3">
        <v>3000000</v>
      </c>
      <c r="S80" s="108"/>
      <c r="T80" s="108"/>
      <c r="U80" s="111"/>
    </row>
    <row r="81" spans="1:21" ht="15">
      <c r="A81" s="149"/>
      <c r="B81" s="92"/>
      <c r="C81" s="1" t="s">
        <v>47</v>
      </c>
      <c r="D81" s="92"/>
      <c r="E81" s="96"/>
      <c r="F81" s="96"/>
      <c r="G81" s="96"/>
      <c r="H81" s="96"/>
      <c r="I81" s="96"/>
      <c r="J81" s="96"/>
      <c r="K81" s="96"/>
      <c r="L81" s="96"/>
      <c r="M81" s="96"/>
      <c r="N81" s="96"/>
      <c r="O81" s="96"/>
      <c r="P81" s="96"/>
      <c r="Q81" s="96"/>
      <c r="R81" s="3">
        <v>800000</v>
      </c>
      <c r="S81" s="108"/>
      <c r="T81" s="108"/>
      <c r="U81" s="111"/>
    </row>
    <row r="82" spans="1:21" ht="15">
      <c r="A82" s="150"/>
      <c r="B82" s="93"/>
      <c r="C82" s="1" t="s">
        <v>90</v>
      </c>
      <c r="D82" s="93"/>
      <c r="E82" s="97"/>
      <c r="F82" s="97"/>
      <c r="G82" s="97"/>
      <c r="H82" s="97"/>
      <c r="I82" s="97"/>
      <c r="J82" s="97"/>
      <c r="K82" s="97"/>
      <c r="L82" s="97"/>
      <c r="M82" s="97"/>
      <c r="N82" s="97"/>
      <c r="O82" s="97"/>
      <c r="P82" s="97"/>
      <c r="Q82" s="97"/>
      <c r="R82" s="3">
        <v>500000</v>
      </c>
      <c r="S82" s="109"/>
      <c r="T82" s="109"/>
      <c r="U82" s="112"/>
    </row>
    <row r="83" spans="1:21" s="8" customFormat="1" ht="15">
      <c r="A83" s="85" t="s">
        <v>65</v>
      </c>
      <c r="B83" s="86"/>
      <c r="C83" s="86"/>
      <c r="D83" s="86"/>
      <c r="E83" s="86"/>
      <c r="F83" s="86"/>
      <c r="G83" s="86"/>
      <c r="H83" s="86"/>
      <c r="I83" s="86"/>
      <c r="J83" s="86"/>
      <c r="K83" s="86"/>
      <c r="L83" s="86"/>
      <c r="M83" s="86"/>
      <c r="N83" s="86"/>
      <c r="O83" s="86"/>
      <c r="P83" s="86"/>
      <c r="Q83" s="87"/>
      <c r="R83" s="7">
        <f>SUM(R73:R82)</f>
        <v>221300000</v>
      </c>
      <c r="S83" s="7"/>
      <c r="T83" s="7"/>
      <c r="U83" s="53"/>
    </row>
    <row r="84" spans="1:21" ht="15">
      <c r="A84" s="88"/>
      <c r="B84" s="91" t="s">
        <v>82</v>
      </c>
      <c r="C84" s="1" t="s">
        <v>104</v>
      </c>
      <c r="D84" s="91" t="s">
        <v>39</v>
      </c>
      <c r="E84" s="95" t="s">
        <v>91</v>
      </c>
      <c r="F84" s="95" t="s">
        <v>92</v>
      </c>
      <c r="G84" s="95" t="s">
        <v>93</v>
      </c>
      <c r="H84" s="95" t="s">
        <v>94</v>
      </c>
      <c r="I84" s="95" t="s">
        <v>94</v>
      </c>
      <c r="J84" s="95" t="s">
        <v>95</v>
      </c>
      <c r="K84" s="95" t="s">
        <v>96</v>
      </c>
      <c r="L84" s="95" t="s">
        <v>97</v>
      </c>
      <c r="M84" s="95" t="s">
        <v>98</v>
      </c>
      <c r="N84" s="95" t="s">
        <v>98</v>
      </c>
      <c r="O84" s="101"/>
      <c r="P84" s="101"/>
      <c r="Q84" s="98"/>
      <c r="R84" s="3">
        <v>176326.94</v>
      </c>
      <c r="S84" s="3"/>
      <c r="T84" s="3"/>
      <c r="U84" s="21"/>
    </row>
    <row r="85" spans="1:21" ht="15">
      <c r="A85" s="90"/>
      <c r="B85" s="93"/>
      <c r="C85" s="1" t="s">
        <v>90</v>
      </c>
      <c r="D85" s="93"/>
      <c r="E85" s="97"/>
      <c r="F85" s="97"/>
      <c r="G85" s="97"/>
      <c r="H85" s="97"/>
      <c r="I85" s="97"/>
      <c r="J85" s="97"/>
      <c r="K85" s="97"/>
      <c r="L85" s="97"/>
      <c r="M85" s="97"/>
      <c r="N85" s="97"/>
      <c r="O85" s="103"/>
      <c r="P85" s="103"/>
      <c r="Q85" s="100"/>
      <c r="R85" s="3">
        <v>9000000</v>
      </c>
      <c r="S85" s="3"/>
      <c r="T85" s="3"/>
      <c r="U85" s="21"/>
    </row>
    <row r="86" spans="1:21" s="8" customFormat="1" ht="15">
      <c r="A86" s="85" t="s">
        <v>65</v>
      </c>
      <c r="B86" s="86"/>
      <c r="C86" s="86"/>
      <c r="D86" s="86"/>
      <c r="E86" s="86"/>
      <c r="F86" s="86"/>
      <c r="G86" s="86"/>
      <c r="H86" s="86"/>
      <c r="I86" s="86"/>
      <c r="J86" s="86"/>
      <c r="K86" s="86"/>
      <c r="L86" s="86"/>
      <c r="M86" s="86"/>
      <c r="N86" s="86"/>
      <c r="O86" s="86"/>
      <c r="P86" s="86"/>
      <c r="Q86" s="87"/>
      <c r="R86" s="7">
        <f>SUM(R84:R85)</f>
        <v>9176326.9399999995</v>
      </c>
      <c r="S86" s="7"/>
      <c r="T86" s="7"/>
      <c r="U86" s="53"/>
    </row>
    <row r="87" spans="1:21" ht="30">
      <c r="A87" s="66"/>
      <c r="B87" s="63" t="s">
        <v>102</v>
      </c>
      <c r="C87" s="1" t="s">
        <v>105</v>
      </c>
      <c r="D87" s="63" t="s">
        <v>39</v>
      </c>
      <c r="E87" s="67" t="s">
        <v>91</v>
      </c>
      <c r="F87" s="67" t="s">
        <v>92</v>
      </c>
      <c r="G87" s="67" t="s">
        <v>93</v>
      </c>
      <c r="H87" s="67" t="s">
        <v>94</v>
      </c>
      <c r="I87" s="67" t="s">
        <v>94</v>
      </c>
      <c r="J87" s="67" t="s">
        <v>95</v>
      </c>
      <c r="K87" s="67" t="s">
        <v>96</v>
      </c>
      <c r="L87" s="67" t="s">
        <v>97</v>
      </c>
      <c r="M87" s="67" t="s">
        <v>98</v>
      </c>
      <c r="N87" s="67" t="s">
        <v>98</v>
      </c>
      <c r="O87" s="68"/>
      <c r="P87" s="2"/>
      <c r="Q87" s="69"/>
      <c r="R87" s="3">
        <v>220760966</v>
      </c>
      <c r="S87" s="3"/>
      <c r="T87" s="3"/>
      <c r="U87" s="21"/>
    </row>
    <row r="88" spans="1:21" s="8" customFormat="1" ht="15">
      <c r="A88" s="85" t="s">
        <v>65</v>
      </c>
      <c r="B88" s="86"/>
      <c r="C88" s="86"/>
      <c r="D88" s="86"/>
      <c r="E88" s="86"/>
      <c r="F88" s="86"/>
      <c r="G88" s="86"/>
      <c r="H88" s="86"/>
      <c r="I88" s="86"/>
      <c r="J88" s="86"/>
      <c r="K88" s="86"/>
      <c r="L88" s="86"/>
      <c r="M88" s="86"/>
      <c r="N88" s="86"/>
      <c r="O88" s="86"/>
      <c r="P88" s="86"/>
      <c r="Q88" s="87"/>
      <c r="R88" s="7">
        <f>R87</f>
        <v>220760966</v>
      </c>
      <c r="S88" s="7"/>
      <c r="T88" s="7"/>
      <c r="U88" s="53"/>
    </row>
    <row r="89" spans="1:21" ht="37.5">
      <c r="A89" s="56"/>
      <c r="B89" s="57" t="s">
        <v>124</v>
      </c>
      <c r="C89" s="1" t="s">
        <v>126</v>
      </c>
      <c r="D89" s="63" t="s">
        <v>88</v>
      </c>
      <c r="E89" s="67"/>
      <c r="F89" s="67"/>
      <c r="G89" s="67"/>
      <c r="H89" s="67"/>
      <c r="I89" s="67"/>
      <c r="J89" s="67"/>
      <c r="K89" s="67"/>
      <c r="L89" s="67" t="s">
        <v>97</v>
      </c>
      <c r="M89" s="67" t="s">
        <v>98</v>
      </c>
      <c r="N89" s="67" t="s">
        <v>98</v>
      </c>
      <c r="O89" s="68"/>
      <c r="P89" s="2"/>
      <c r="Q89" s="69"/>
      <c r="R89" s="3">
        <v>489462400.12</v>
      </c>
      <c r="S89" s="3"/>
      <c r="T89" s="3"/>
      <c r="U89" s="21"/>
    </row>
    <row r="90" spans="1:21" s="8" customFormat="1" ht="15">
      <c r="A90" s="85" t="s">
        <v>65</v>
      </c>
      <c r="B90" s="86"/>
      <c r="C90" s="86"/>
      <c r="D90" s="86"/>
      <c r="E90" s="86"/>
      <c r="F90" s="86"/>
      <c r="G90" s="86"/>
      <c r="H90" s="86"/>
      <c r="I90" s="86"/>
      <c r="J90" s="86"/>
      <c r="K90" s="86"/>
      <c r="L90" s="86"/>
      <c r="M90" s="86"/>
      <c r="N90" s="86"/>
      <c r="O90" s="86"/>
      <c r="P90" s="86"/>
      <c r="Q90" s="87"/>
      <c r="R90" s="7">
        <f>SUM(R89:R89)</f>
        <v>489462400.12</v>
      </c>
      <c r="S90" s="7"/>
      <c r="T90" s="7"/>
      <c r="U90" s="53"/>
    </row>
    <row r="91" spans="1:21" ht="77.25">
      <c r="A91" s="88"/>
      <c r="B91" s="91" t="s">
        <v>76</v>
      </c>
      <c r="C91" s="1" t="s">
        <v>48</v>
      </c>
      <c r="D91" s="63" t="s">
        <v>135</v>
      </c>
      <c r="E91" s="67"/>
      <c r="F91" s="67"/>
      <c r="G91" s="67"/>
      <c r="H91" s="67"/>
      <c r="I91" s="67"/>
      <c r="J91" s="67"/>
      <c r="K91" s="67"/>
      <c r="L91" s="67" t="s">
        <v>97</v>
      </c>
      <c r="M91" s="67" t="s">
        <v>98</v>
      </c>
      <c r="N91" s="67" t="s">
        <v>98</v>
      </c>
      <c r="O91" s="68"/>
      <c r="P91" s="2"/>
      <c r="Q91" s="69"/>
      <c r="R91" s="3">
        <v>1084941000</v>
      </c>
      <c r="S91" s="107"/>
      <c r="T91" s="107"/>
      <c r="U91" s="110"/>
    </row>
    <row r="92" spans="1:21" ht="77.25">
      <c r="A92" s="89"/>
      <c r="B92" s="92"/>
      <c r="C92" s="1" t="s">
        <v>47</v>
      </c>
      <c r="D92" s="63" t="s">
        <v>135</v>
      </c>
      <c r="E92" s="67"/>
      <c r="F92" s="67"/>
      <c r="G92" s="67"/>
      <c r="H92" s="67"/>
      <c r="I92" s="67"/>
      <c r="J92" s="67"/>
      <c r="K92" s="67"/>
      <c r="L92" s="67" t="s">
        <v>97</v>
      </c>
      <c r="M92" s="67" t="s">
        <v>98</v>
      </c>
      <c r="N92" s="67" t="s">
        <v>98</v>
      </c>
      <c r="O92" s="68"/>
      <c r="P92" s="2"/>
      <c r="Q92" s="69"/>
      <c r="R92" s="3">
        <v>430500000</v>
      </c>
      <c r="S92" s="108"/>
      <c r="T92" s="108"/>
      <c r="U92" s="111"/>
    </row>
    <row r="93" spans="1:21" ht="30">
      <c r="A93" s="89"/>
      <c r="B93" s="92"/>
      <c r="C93" s="1" t="s">
        <v>105</v>
      </c>
      <c r="D93" s="63" t="s">
        <v>39</v>
      </c>
      <c r="E93" s="67" t="s">
        <v>91</v>
      </c>
      <c r="F93" s="67" t="s">
        <v>92</v>
      </c>
      <c r="G93" s="67" t="s">
        <v>93</v>
      </c>
      <c r="H93" s="67" t="s">
        <v>94</v>
      </c>
      <c r="I93" s="67" t="s">
        <v>94</v>
      </c>
      <c r="J93" s="67" t="s">
        <v>95</v>
      </c>
      <c r="K93" s="67" t="s">
        <v>96</v>
      </c>
      <c r="L93" s="67" t="s">
        <v>97</v>
      </c>
      <c r="M93" s="67" t="s">
        <v>98</v>
      </c>
      <c r="N93" s="67" t="s">
        <v>98</v>
      </c>
      <c r="O93" s="68"/>
      <c r="P93" s="2"/>
      <c r="Q93" s="69"/>
      <c r="R93" s="3">
        <v>108000000</v>
      </c>
      <c r="S93" s="108"/>
      <c r="T93" s="108"/>
      <c r="U93" s="111"/>
    </row>
    <row r="94" spans="1:21" ht="76.5" customHeight="1">
      <c r="A94" s="90"/>
      <c r="B94" s="93"/>
      <c r="C94" s="1" t="s">
        <v>46</v>
      </c>
      <c r="D94" s="63" t="s">
        <v>135</v>
      </c>
      <c r="E94" s="67"/>
      <c r="F94" s="67"/>
      <c r="G94" s="67"/>
      <c r="H94" s="67"/>
      <c r="I94" s="67"/>
      <c r="J94" s="67"/>
      <c r="K94" s="67"/>
      <c r="L94" s="67" t="s">
        <v>97</v>
      </c>
      <c r="M94" s="67" t="s">
        <v>98</v>
      </c>
      <c r="N94" s="67" t="s">
        <v>98</v>
      </c>
      <c r="O94" s="68"/>
      <c r="P94" s="2"/>
      <c r="Q94" s="69"/>
      <c r="R94" s="3">
        <v>245836920</v>
      </c>
      <c r="S94" s="109"/>
      <c r="T94" s="109"/>
      <c r="U94" s="112"/>
    </row>
    <row r="95" spans="1:21" s="8" customFormat="1" ht="15">
      <c r="A95" s="85" t="s">
        <v>65</v>
      </c>
      <c r="B95" s="86"/>
      <c r="C95" s="86"/>
      <c r="D95" s="86"/>
      <c r="E95" s="86"/>
      <c r="F95" s="86"/>
      <c r="G95" s="86"/>
      <c r="H95" s="86"/>
      <c r="I95" s="86"/>
      <c r="J95" s="86"/>
      <c r="K95" s="86"/>
      <c r="L95" s="86"/>
      <c r="M95" s="86"/>
      <c r="N95" s="86"/>
      <c r="O95" s="86"/>
      <c r="P95" s="86"/>
      <c r="Q95" s="87"/>
      <c r="R95" s="7">
        <f>SUM(R91:R94)</f>
        <v>1869277920</v>
      </c>
      <c r="S95" s="7"/>
      <c r="T95" s="7"/>
      <c r="U95" s="53"/>
    </row>
    <row r="96" spans="1:21" ht="30.75" customHeight="1">
      <c r="A96" s="88"/>
      <c r="B96" s="91" t="s">
        <v>77</v>
      </c>
      <c r="C96" s="1" t="s">
        <v>105</v>
      </c>
      <c r="D96" s="91" t="s">
        <v>39</v>
      </c>
      <c r="E96" s="95" t="s">
        <v>91</v>
      </c>
      <c r="F96" s="95" t="s">
        <v>92</v>
      </c>
      <c r="G96" s="95" t="s">
        <v>93</v>
      </c>
      <c r="H96" s="95" t="s">
        <v>94</v>
      </c>
      <c r="I96" s="95" t="s">
        <v>94</v>
      </c>
      <c r="J96" s="95" t="s">
        <v>95</v>
      </c>
      <c r="K96" s="95" t="s">
        <v>96</v>
      </c>
      <c r="L96" s="95" t="s">
        <v>97</v>
      </c>
      <c r="M96" s="95" t="s">
        <v>98</v>
      </c>
      <c r="N96" s="95" t="s">
        <v>98</v>
      </c>
      <c r="O96" s="101"/>
      <c r="P96" s="101"/>
      <c r="Q96" s="98"/>
      <c r="R96" s="3">
        <v>826725798.35000002</v>
      </c>
      <c r="S96" s="107"/>
      <c r="T96" s="107"/>
      <c r="U96" s="110"/>
    </row>
    <row r="97" spans="1:21" ht="30.75" customHeight="1">
      <c r="A97" s="90"/>
      <c r="B97" s="93"/>
      <c r="C97" s="1" t="s">
        <v>47</v>
      </c>
      <c r="D97" s="93"/>
      <c r="E97" s="97"/>
      <c r="F97" s="97"/>
      <c r="G97" s="97"/>
      <c r="H97" s="97"/>
      <c r="I97" s="97"/>
      <c r="J97" s="97"/>
      <c r="K97" s="97"/>
      <c r="L97" s="97"/>
      <c r="M97" s="97"/>
      <c r="N97" s="97"/>
      <c r="O97" s="103"/>
      <c r="P97" s="103"/>
      <c r="Q97" s="100"/>
      <c r="R97" s="3">
        <v>17454561.75</v>
      </c>
      <c r="S97" s="109"/>
      <c r="T97" s="109"/>
      <c r="U97" s="112"/>
    </row>
    <row r="98" spans="1:21" s="8" customFormat="1" ht="15">
      <c r="A98" s="85" t="s">
        <v>65</v>
      </c>
      <c r="B98" s="86"/>
      <c r="C98" s="86"/>
      <c r="D98" s="86"/>
      <c r="E98" s="86"/>
      <c r="F98" s="86"/>
      <c r="G98" s="86"/>
      <c r="H98" s="86"/>
      <c r="I98" s="86"/>
      <c r="J98" s="86"/>
      <c r="K98" s="86"/>
      <c r="L98" s="86"/>
      <c r="M98" s="86"/>
      <c r="N98" s="86"/>
      <c r="O98" s="86"/>
      <c r="P98" s="86"/>
      <c r="Q98" s="87"/>
      <c r="R98" s="7">
        <f>SUM(R96:R97)</f>
        <v>844180360.10000002</v>
      </c>
      <c r="S98" s="7"/>
      <c r="T98" s="7"/>
      <c r="U98" s="53"/>
    </row>
    <row r="99" spans="1:21" ht="15">
      <c r="A99" s="88"/>
      <c r="B99" s="91" t="s">
        <v>106</v>
      </c>
      <c r="C99" s="1" t="s">
        <v>50</v>
      </c>
      <c r="D99" s="91" t="s">
        <v>39</v>
      </c>
      <c r="E99" s="95" t="s">
        <v>91</v>
      </c>
      <c r="F99" s="95" t="s">
        <v>92</v>
      </c>
      <c r="G99" s="95" t="s">
        <v>93</v>
      </c>
      <c r="H99" s="95" t="s">
        <v>94</v>
      </c>
      <c r="I99" s="95" t="s">
        <v>94</v>
      </c>
      <c r="J99" s="95" t="s">
        <v>95</v>
      </c>
      <c r="K99" s="95" t="s">
        <v>96</v>
      </c>
      <c r="L99" s="95" t="s">
        <v>97</v>
      </c>
      <c r="M99" s="95" t="s">
        <v>98</v>
      </c>
      <c r="N99" s="95" t="s">
        <v>98</v>
      </c>
      <c r="O99" s="101"/>
      <c r="P99" s="101"/>
      <c r="Q99" s="98"/>
      <c r="R99" s="3">
        <v>9000000</v>
      </c>
      <c r="S99" s="107"/>
      <c r="T99" s="107"/>
      <c r="U99" s="110"/>
    </row>
    <row r="100" spans="1:21" ht="15">
      <c r="A100" s="89"/>
      <c r="B100" s="92"/>
      <c r="C100" s="1" t="s">
        <v>100</v>
      </c>
      <c r="D100" s="92"/>
      <c r="E100" s="96"/>
      <c r="F100" s="96"/>
      <c r="G100" s="96"/>
      <c r="H100" s="96"/>
      <c r="I100" s="96"/>
      <c r="J100" s="96"/>
      <c r="K100" s="96"/>
      <c r="L100" s="96"/>
      <c r="M100" s="96"/>
      <c r="N100" s="96"/>
      <c r="O100" s="102"/>
      <c r="P100" s="102"/>
      <c r="Q100" s="99"/>
      <c r="R100" s="3">
        <v>1500000</v>
      </c>
      <c r="S100" s="108"/>
      <c r="T100" s="108"/>
      <c r="U100" s="111"/>
    </row>
    <row r="101" spans="1:21" ht="15">
      <c r="A101" s="89"/>
      <c r="B101" s="92"/>
      <c r="C101" s="1" t="s">
        <v>50</v>
      </c>
      <c r="D101" s="92"/>
      <c r="E101" s="96"/>
      <c r="F101" s="96"/>
      <c r="G101" s="96"/>
      <c r="H101" s="96"/>
      <c r="I101" s="96"/>
      <c r="J101" s="96"/>
      <c r="K101" s="96"/>
      <c r="L101" s="96"/>
      <c r="M101" s="96"/>
      <c r="N101" s="96"/>
      <c r="O101" s="102"/>
      <c r="P101" s="102"/>
      <c r="Q101" s="99"/>
      <c r="R101" s="3">
        <v>6000000</v>
      </c>
      <c r="S101" s="108"/>
      <c r="T101" s="108"/>
      <c r="U101" s="111"/>
    </row>
    <row r="102" spans="1:21" ht="15">
      <c r="A102" s="89"/>
      <c r="B102" s="92"/>
      <c r="C102" s="1" t="s">
        <v>60</v>
      </c>
      <c r="D102" s="92"/>
      <c r="E102" s="96"/>
      <c r="F102" s="96"/>
      <c r="G102" s="96"/>
      <c r="H102" s="96"/>
      <c r="I102" s="96"/>
      <c r="J102" s="96"/>
      <c r="K102" s="96"/>
      <c r="L102" s="96"/>
      <c r="M102" s="96"/>
      <c r="N102" s="96"/>
      <c r="O102" s="102"/>
      <c r="P102" s="102"/>
      <c r="Q102" s="99"/>
      <c r="R102" s="3">
        <v>2000000</v>
      </c>
      <c r="S102" s="108"/>
      <c r="T102" s="108"/>
      <c r="U102" s="111"/>
    </row>
    <row r="103" spans="1:21" ht="15">
      <c r="A103" s="90"/>
      <c r="B103" s="93"/>
      <c r="C103" s="1" t="s">
        <v>118</v>
      </c>
      <c r="D103" s="93"/>
      <c r="E103" s="97"/>
      <c r="F103" s="97"/>
      <c r="G103" s="97"/>
      <c r="H103" s="97"/>
      <c r="I103" s="97"/>
      <c r="J103" s="97"/>
      <c r="K103" s="97"/>
      <c r="L103" s="97"/>
      <c r="M103" s="97"/>
      <c r="N103" s="97"/>
      <c r="O103" s="103"/>
      <c r="P103" s="103"/>
      <c r="Q103" s="100"/>
      <c r="R103" s="3">
        <v>2000000</v>
      </c>
      <c r="S103" s="109"/>
      <c r="T103" s="109"/>
      <c r="U103" s="112"/>
    </row>
    <row r="104" spans="1:21" s="8" customFormat="1" ht="15">
      <c r="A104" s="85" t="s">
        <v>65</v>
      </c>
      <c r="B104" s="86"/>
      <c r="C104" s="86"/>
      <c r="D104" s="86"/>
      <c r="E104" s="86"/>
      <c r="F104" s="86"/>
      <c r="G104" s="86"/>
      <c r="H104" s="86"/>
      <c r="I104" s="86"/>
      <c r="J104" s="86"/>
      <c r="K104" s="86"/>
      <c r="L104" s="86"/>
      <c r="M104" s="86"/>
      <c r="N104" s="86"/>
      <c r="O104" s="86"/>
      <c r="P104" s="86"/>
      <c r="Q104" s="87"/>
      <c r="R104" s="7">
        <f>SUM(R99:R103)</f>
        <v>20500000</v>
      </c>
      <c r="S104" s="7"/>
      <c r="T104" s="7"/>
      <c r="U104" s="53"/>
    </row>
    <row r="105" spans="1:21" ht="37.5">
      <c r="A105" s="66"/>
      <c r="B105" s="63" t="s">
        <v>108</v>
      </c>
      <c r="C105" s="1" t="s">
        <v>107</v>
      </c>
      <c r="D105" s="63" t="s">
        <v>88</v>
      </c>
      <c r="E105" s="67"/>
      <c r="F105" s="67"/>
      <c r="G105" s="67"/>
      <c r="H105" s="67"/>
      <c r="I105" s="67"/>
      <c r="J105" s="67"/>
      <c r="K105" s="67"/>
      <c r="L105" s="67" t="s">
        <v>97</v>
      </c>
      <c r="M105" s="67" t="s">
        <v>98</v>
      </c>
      <c r="N105" s="67" t="s">
        <v>98</v>
      </c>
      <c r="O105" s="68"/>
      <c r="P105" s="2"/>
      <c r="Q105" s="69"/>
      <c r="R105" s="3">
        <v>96752</v>
      </c>
      <c r="S105" s="3"/>
      <c r="T105" s="3"/>
      <c r="U105" s="21"/>
    </row>
    <row r="106" spans="1:21" s="8" customFormat="1" ht="15">
      <c r="A106" s="85" t="s">
        <v>65</v>
      </c>
      <c r="B106" s="86"/>
      <c r="C106" s="86"/>
      <c r="D106" s="86"/>
      <c r="E106" s="86"/>
      <c r="F106" s="86"/>
      <c r="G106" s="86"/>
      <c r="H106" s="86"/>
      <c r="I106" s="86"/>
      <c r="J106" s="86"/>
      <c r="K106" s="86"/>
      <c r="L106" s="86"/>
      <c r="M106" s="86"/>
      <c r="N106" s="86"/>
      <c r="O106" s="86"/>
      <c r="P106" s="86"/>
      <c r="Q106" s="87"/>
      <c r="R106" s="7">
        <f>SUM(R105)</f>
        <v>96752</v>
      </c>
      <c r="S106" s="7"/>
      <c r="T106" s="7"/>
      <c r="U106" s="53"/>
    </row>
    <row r="107" spans="1:21" ht="15">
      <c r="A107" s="88"/>
      <c r="B107" s="91" t="s">
        <v>61</v>
      </c>
      <c r="C107" s="1" t="s">
        <v>105</v>
      </c>
      <c r="D107" s="91" t="s">
        <v>39</v>
      </c>
      <c r="E107" s="95" t="s">
        <v>91</v>
      </c>
      <c r="F107" s="95" t="s">
        <v>92</v>
      </c>
      <c r="G107" s="95" t="s">
        <v>93</v>
      </c>
      <c r="H107" s="95" t="s">
        <v>94</v>
      </c>
      <c r="I107" s="95" t="s">
        <v>94</v>
      </c>
      <c r="J107" s="95" t="s">
        <v>95</v>
      </c>
      <c r="K107" s="95" t="s">
        <v>96</v>
      </c>
      <c r="L107" s="95" t="s">
        <v>97</v>
      </c>
      <c r="M107" s="95" t="s">
        <v>98</v>
      </c>
      <c r="N107" s="95" t="s">
        <v>98</v>
      </c>
      <c r="O107" s="101"/>
      <c r="P107" s="101"/>
      <c r="Q107" s="98"/>
      <c r="R107" s="3">
        <v>20156599</v>
      </c>
      <c r="S107" s="3"/>
      <c r="T107" s="3"/>
      <c r="U107" s="21"/>
    </row>
    <row r="108" spans="1:21" ht="30">
      <c r="A108" s="89"/>
      <c r="B108" s="92"/>
      <c r="C108" s="1" t="s">
        <v>109</v>
      </c>
      <c r="D108" s="92"/>
      <c r="E108" s="96"/>
      <c r="F108" s="96"/>
      <c r="G108" s="96"/>
      <c r="H108" s="96"/>
      <c r="I108" s="96"/>
      <c r="J108" s="96"/>
      <c r="K108" s="96"/>
      <c r="L108" s="96"/>
      <c r="M108" s="96"/>
      <c r="N108" s="96"/>
      <c r="O108" s="102"/>
      <c r="P108" s="102"/>
      <c r="Q108" s="99"/>
      <c r="R108" s="3">
        <v>6071495</v>
      </c>
      <c r="S108" s="3"/>
      <c r="T108" s="3"/>
      <c r="U108" s="21"/>
    </row>
    <row r="109" spans="1:21" ht="15">
      <c r="A109" s="89"/>
      <c r="B109" s="92"/>
      <c r="C109" s="1" t="s">
        <v>110</v>
      </c>
      <c r="D109" s="92"/>
      <c r="E109" s="96"/>
      <c r="F109" s="96"/>
      <c r="G109" s="96"/>
      <c r="H109" s="96"/>
      <c r="I109" s="96"/>
      <c r="J109" s="96"/>
      <c r="K109" s="96"/>
      <c r="L109" s="96"/>
      <c r="M109" s="96"/>
      <c r="N109" s="96"/>
      <c r="O109" s="102"/>
      <c r="P109" s="102"/>
      <c r="Q109" s="99"/>
      <c r="R109" s="3">
        <v>408005</v>
      </c>
      <c r="S109" s="3"/>
      <c r="T109" s="3"/>
      <c r="U109" s="21"/>
    </row>
    <row r="110" spans="1:21" ht="15">
      <c r="A110" s="90"/>
      <c r="B110" s="93"/>
      <c r="C110" s="1" t="s">
        <v>47</v>
      </c>
      <c r="D110" s="93"/>
      <c r="E110" s="97"/>
      <c r="F110" s="97"/>
      <c r="G110" s="97"/>
      <c r="H110" s="97"/>
      <c r="I110" s="97"/>
      <c r="J110" s="97"/>
      <c r="K110" s="97"/>
      <c r="L110" s="97"/>
      <c r="M110" s="97"/>
      <c r="N110" s="97"/>
      <c r="O110" s="103"/>
      <c r="P110" s="103"/>
      <c r="Q110" s="100"/>
      <c r="R110" s="3">
        <v>64230300</v>
      </c>
      <c r="S110" s="3"/>
      <c r="T110" s="3"/>
      <c r="U110" s="21"/>
    </row>
    <row r="111" spans="1:21" s="8" customFormat="1" ht="15">
      <c r="A111" s="85" t="s">
        <v>65</v>
      </c>
      <c r="B111" s="86"/>
      <c r="C111" s="86"/>
      <c r="D111" s="86"/>
      <c r="E111" s="86"/>
      <c r="F111" s="86"/>
      <c r="G111" s="86"/>
      <c r="H111" s="86"/>
      <c r="I111" s="86"/>
      <c r="J111" s="86"/>
      <c r="K111" s="86"/>
      <c r="L111" s="86"/>
      <c r="M111" s="86"/>
      <c r="N111" s="86"/>
      <c r="O111" s="86"/>
      <c r="P111" s="86"/>
      <c r="Q111" s="87"/>
      <c r="R111" s="7">
        <f>SUM(R107:R110)</f>
        <v>90866399</v>
      </c>
      <c r="S111" s="7"/>
      <c r="T111" s="7"/>
      <c r="U111" s="53"/>
    </row>
    <row r="112" spans="1:21" ht="15">
      <c r="A112" s="88"/>
      <c r="B112" s="91" t="s">
        <v>41</v>
      </c>
      <c r="C112" s="1" t="s">
        <v>50</v>
      </c>
      <c r="D112" s="91" t="s">
        <v>39</v>
      </c>
      <c r="E112" s="95" t="s">
        <v>91</v>
      </c>
      <c r="F112" s="95" t="s">
        <v>92</v>
      </c>
      <c r="G112" s="95" t="s">
        <v>93</v>
      </c>
      <c r="H112" s="95" t="s">
        <v>94</v>
      </c>
      <c r="I112" s="95" t="s">
        <v>94</v>
      </c>
      <c r="J112" s="95" t="s">
        <v>95</v>
      </c>
      <c r="K112" s="95" t="s">
        <v>96</v>
      </c>
      <c r="L112" s="95" t="s">
        <v>97</v>
      </c>
      <c r="M112" s="95" t="s">
        <v>98</v>
      </c>
      <c r="N112" s="95" t="s">
        <v>98</v>
      </c>
      <c r="O112" s="101"/>
      <c r="P112" s="101"/>
      <c r="Q112" s="98"/>
      <c r="R112" s="3">
        <v>31998750</v>
      </c>
      <c r="S112" s="3"/>
      <c r="T112" s="3"/>
      <c r="U112" s="21"/>
    </row>
    <row r="113" spans="1:21" ht="15">
      <c r="A113" s="89"/>
      <c r="B113" s="92"/>
      <c r="C113" s="1" t="s">
        <v>105</v>
      </c>
      <c r="D113" s="92"/>
      <c r="E113" s="96"/>
      <c r="F113" s="96"/>
      <c r="G113" s="96"/>
      <c r="H113" s="96"/>
      <c r="I113" s="96"/>
      <c r="J113" s="96"/>
      <c r="K113" s="96"/>
      <c r="L113" s="96"/>
      <c r="M113" s="96"/>
      <c r="N113" s="96"/>
      <c r="O113" s="102"/>
      <c r="P113" s="102"/>
      <c r="Q113" s="99"/>
      <c r="R113" s="3">
        <v>6327300</v>
      </c>
      <c r="S113" s="3"/>
      <c r="T113" s="3"/>
      <c r="U113" s="21"/>
    </row>
    <row r="114" spans="1:21" ht="15">
      <c r="A114" s="89"/>
      <c r="B114" s="92"/>
      <c r="C114" s="1" t="s">
        <v>100</v>
      </c>
      <c r="D114" s="92"/>
      <c r="E114" s="96"/>
      <c r="F114" s="96"/>
      <c r="G114" s="96"/>
      <c r="H114" s="96"/>
      <c r="I114" s="96"/>
      <c r="J114" s="96"/>
      <c r="K114" s="96"/>
      <c r="L114" s="96"/>
      <c r="M114" s="96"/>
      <c r="N114" s="96"/>
      <c r="O114" s="102"/>
      <c r="P114" s="102"/>
      <c r="Q114" s="99"/>
      <c r="R114" s="3">
        <v>204000</v>
      </c>
      <c r="S114" s="3"/>
      <c r="T114" s="3"/>
      <c r="U114" s="21"/>
    </row>
    <row r="115" spans="1:21" ht="15">
      <c r="A115" s="89"/>
      <c r="B115" s="92"/>
      <c r="C115" s="1" t="s">
        <v>37</v>
      </c>
      <c r="D115" s="92"/>
      <c r="E115" s="96"/>
      <c r="F115" s="96"/>
      <c r="G115" s="96"/>
      <c r="H115" s="96"/>
      <c r="I115" s="96"/>
      <c r="J115" s="96"/>
      <c r="K115" s="96"/>
      <c r="L115" s="96"/>
      <c r="M115" s="96"/>
      <c r="N115" s="96"/>
      <c r="O115" s="102"/>
      <c r="P115" s="102"/>
      <c r="Q115" s="99"/>
      <c r="R115" s="3">
        <v>800000</v>
      </c>
      <c r="S115" s="3"/>
      <c r="T115" s="3"/>
      <c r="U115" s="21"/>
    </row>
    <row r="116" spans="1:21" ht="15">
      <c r="A116" s="89"/>
      <c r="B116" s="92"/>
      <c r="C116" s="1" t="s">
        <v>119</v>
      </c>
      <c r="D116" s="92"/>
      <c r="E116" s="96"/>
      <c r="F116" s="96"/>
      <c r="G116" s="96"/>
      <c r="H116" s="96"/>
      <c r="I116" s="96"/>
      <c r="J116" s="96"/>
      <c r="K116" s="96"/>
      <c r="L116" s="96"/>
      <c r="M116" s="96"/>
      <c r="N116" s="96"/>
      <c r="O116" s="102"/>
      <c r="P116" s="102"/>
      <c r="Q116" s="99"/>
      <c r="R116" s="46">
        <v>3760000</v>
      </c>
      <c r="S116" s="46"/>
      <c r="T116" s="46"/>
      <c r="U116" s="74"/>
    </row>
    <row r="117" spans="1:21" ht="15">
      <c r="A117" s="89"/>
      <c r="B117" s="92"/>
      <c r="C117" s="1" t="s">
        <v>118</v>
      </c>
      <c r="D117" s="92"/>
      <c r="E117" s="96"/>
      <c r="F117" s="96"/>
      <c r="G117" s="96"/>
      <c r="H117" s="96"/>
      <c r="I117" s="96"/>
      <c r="J117" s="96"/>
      <c r="K117" s="96"/>
      <c r="L117" s="96"/>
      <c r="M117" s="96"/>
      <c r="N117" s="96"/>
      <c r="O117" s="102"/>
      <c r="P117" s="102"/>
      <c r="Q117" s="99"/>
      <c r="R117" s="46">
        <v>13975000</v>
      </c>
      <c r="S117" s="46"/>
      <c r="T117" s="46"/>
      <c r="U117" s="74"/>
    </row>
    <row r="118" spans="1:21" ht="30">
      <c r="A118" s="90"/>
      <c r="B118" s="93"/>
      <c r="C118" s="1" t="s">
        <v>123</v>
      </c>
      <c r="D118" s="93"/>
      <c r="E118" s="97"/>
      <c r="F118" s="97"/>
      <c r="G118" s="97"/>
      <c r="H118" s="97"/>
      <c r="I118" s="97"/>
      <c r="J118" s="97"/>
      <c r="K118" s="97"/>
      <c r="L118" s="97"/>
      <c r="M118" s="97"/>
      <c r="N118" s="97"/>
      <c r="O118" s="103"/>
      <c r="P118" s="103"/>
      <c r="Q118" s="100"/>
      <c r="R118" s="46">
        <v>300000</v>
      </c>
      <c r="S118" s="46"/>
      <c r="T118" s="46"/>
      <c r="U118" s="74"/>
    </row>
    <row r="119" spans="1:21" s="8" customFormat="1" ht="15">
      <c r="A119" s="85" t="s">
        <v>65</v>
      </c>
      <c r="B119" s="86"/>
      <c r="C119" s="86"/>
      <c r="D119" s="86"/>
      <c r="E119" s="86"/>
      <c r="F119" s="86"/>
      <c r="G119" s="86"/>
      <c r="H119" s="86"/>
      <c r="I119" s="86"/>
      <c r="J119" s="86"/>
      <c r="K119" s="86"/>
      <c r="L119" s="86"/>
      <c r="M119" s="86"/>
      <c r="N119" s="86"/>
      <c r="O119" s="86"/>
      <c r="P119" s="86"/>
      <c r="Q119" s="87"/>
      <c r="R119" s="7">
        <f>SUM(R112:R118)</f>
        <v>57365050</v>
      </c>
      <c r="S119" s="7"/>
      <c r="T119" s="7"/>
      <c r="U119" s="53"/>
    </row>
    <row r="120" spans="1:21" ht="15">
      <c r="A120" s="127"/>
      <c r="B120" s="94" t="s">
        <v>42</v>
      </c>
      <c r="C120" s="1" t="s">
        <v>105</v>
      </c>
      <c r="D120" s="94" t="s">
        <v>39</v>
      </c>
      <c r="E120" s="128" t="s">
        <v>91</v>
      </c>
      <c r="F120" s="128" t="s">
        <v>92</v>
      </c>
      <c r="G120" s="128" t="s">
        <v>93</v>
      </c>
      <c r="H120" s="128" t="s">
        <v>94</v>
      </c>
      <c r="I120" s="128" t="s">
        <v>94</v>
      </c>
      <c r="J120" s="128" t="s">
        <v>95</v>
      </c>
      <c r="K120" s="128" t="s">
        <v>96</v>
      </c>
      <c r="L120" s="128" t="s">
        <v>97</v>
      </c>
      <c r="M120" s="128" t="s">
        <v>98</v>
      </c>
      <c r="N120" s="128" t="s">
        <v>98</v>
      </c>
      <c r="O120" s="130"/>
      <c r="P120" s="130"/>
      <c r="Q120" s="129"/>
      <c r="R120" s="3">
        <v>83056340</v>
      </c>
      <c r="S120" s="3"/>
      <c r="T120" s="3"/>
      <c r="U120" s="21"/>
    </row>
    <row r="121" spans="1:21" ht="23.25" customHeight="1">
      <c r="A121" s="127"/>
      <c r="B121" s="94"/>
      <c r="C121" s="1" t="s">
        <v>37</v>
      </c>
      <c r="D121" s="94"/>
      <c r="E121" s="128"/>
      <c r="F121" s="128"/>
      <c r="G121" s="128"/>
      <c r="H121" s="128"/>
      <c r="I121" s="128"/>
      <c r="J121" s="128"/>
      <c r="K121" s="128"/>
      <c r="L121" s="128"/>
      <c r="M121" s="128"/>
      <c r="N121" s="128"/>
      <c r="O121" s="130"/>
      <c r="P121" s="130"/>
      <c r="Q121" s="129"/>
      <c r="R121" s="46">
        <v>5100000</v>
      </c>
      <c r="S121" s="46"/>
      <c r="T121" s="46"/>
      <c r="U121" s="74"/>
    </row>
    <row r="122" spans="1:21" s="8" customFormat="1" ht="15">
      <c r="A122" s="85" t="s">
        <v>65</v>
      </c>
      <c r="B122" s="86"/>
      <c r="C122" s="86"/>
      <c r="D122" s="86"/>
      <c r="E122" s="86"/>
      <c r="F122" s="86"/>
      <c r="G122" s="86"/>
      <c r="H122" s="86"/>
      <c r="I122" s="86"/>
      <c r="J122" s="86"/>
      <c r="K122" s="86"/>
      <c r="L122" s="86"/>
      <c r="M122" s="86"/>
      <c r="N122" s="86"/>
      <c r="O122" s="86"/>
      <c r="P122" s="86"/>
      <c r="Q122" s="87"/>
      <c r="R122" s="7">
        <f>SUM(R120:R121)</f>
        <v>88156340</v>
      </c>
      <c r="S122" s="7"/>
      <c r="T122" s="7"/>
      <c r="U122" s="53"/>
    </row>
    <row r="123" spans="1:21" ht="30">
      <c r="A123" s="56"/>
      <c r="B123" s="57" t="s">
        <v>45</v>
      </c>
      <c r="C123" s="14" t="s">
        <v>51</v>
      </c>
      <c r="D123" s="57" t="s">
        <v>39</v>
      </c>
      <c r="E123" s="67" t="s">
        <v>91</v>
      </c>
      <c r="F123" s="67" t="s">
        <v>92</v>
      </c>
      <c r="G123" s="67" t="s">
        <v>93</v>
      </c>
      <c r="H123" s="67" t="s">
        <v>94</v>
      </c>
      <c r="I123" s="67" t="s">
        <v>94</v>
      </c>
      <c r="J123" s="67" t="s">
        <v>95</v>
      </c>
      <c r="K123" s="67" t="s">
        <v>96</v>
      </c>
      <c r="L123" s="67" t="s">
        <v>97</v>
      </c>
      <c r="M123" s="67" t="s">
        <v>98</v>
      </c>
      <c r="N123" s="67" t="s">
        <v>98</v>
      </c>
      <c r="O123" s="68"/>
      <c r="P123" s="2"/>
      <c r="Q123" s="69"/>
      <c r="R123" s="3">
        <v>2500000</v>
      </c>
      <c r="S123" s="64"/>
      <c r="T123" s="64"/>
      <c r="U123" s="74"/>
    </row>
    <row r="124" spans="1:21" s="8" customFormat="1" ht="15">
      <c r="A124" s="85" t="s">
        <v>65</v>
      </c>
      <c r="B124" s="86"/>
      <c r="C124" s="86"/>
      <c r="D124" s="86"/>
      <c r="E124" s="86"/>
      <c r="F124" s="86"/>
      <c r="G124" s="86"/>
      <c r="H124" s="86"/>
      <c r="I124" s="86"/>
      <c r="J124" s="86"/>
      <c r="K124" s="86"/>
      <c r="L124" s="86"/>
      <c r="M124" s="86"/>
      <c r="N124" s="86"/>
      <c r="O124" s="86"/>
      <c r="P124" s="86"/>
      <c r="Q124" s="87"/>
      <c r="R124" s="7">
        <f>SUM(R123:R123)</f>
        <v>2500000</v>
      </c>
      <c r="S124" s="7"/>
      <c r="T124" s="7"/>
      <c r="U124" s="53"/>
    </row>
    <row r="125" spans="1:21" ht="30">
      <c r="A125" s="88"/>
      <c r="B125" s="91" t="s">
        <v>111</v>
      </c>
      <c r="C125" s="1" t="s">
        <v>109</v>
      </c>
      <c r="D125" s="91" t="s">
        <v>39</v>
      </c>
      <c r="E125" s="95" t="s">
        <v>91</v>
      </c>
      <c r="F125" s="95" t="s">
        <v>92</v>
      </c>
      <c r="G125" s="95" t="s">
        <v>93</v>
      </c>
      <c r="H125" s="95" t="s">
        <v>94</v>
      </c>
      <c r="I125" s="95" t="s">
        <v>94</v>
      </c>
      <c r="J125" s="95" t="s">
        <v>95</v>
      </c>
      <c r="K125" s="95" t="s">
        <v>96</v>
      </c>
      <c r="L125" s="95" t="s">
        <v>97</v>
      </c>
      <c r="M125" s="95" t="s">
        <v>98</v>
      </c>
      <c r="N125" s="95" t="s">
        <v>98</v>
      </c>
      <c r="O125" s="101"/>
      <c r="P125" s="101"/>
      <c r="Q125" s="98"/>
      <c r="R125" s="3">
        <v>60000</v>
      </c>
      <c r="S125" s="3"/>
      <c r="T125" s="3"/>
      <c r="U125" s="21"/>
    </row>
    <row r="126" spans="1:21" ht="15">
      <c r="A126" s="89"/>
      <c r="B126" s="92"/>
      <c r="C126" s="1" t="s">
        <v>50</v>
      </c>
      <c r="D126" s="92"/>
      <c r="E126" s="96"/>
      <c r="F126" s="96"/>
      <c r="G126" s="96"/>
      <c r="H126" s="96"/>
      <c r="I126" s="96"/>
      <c r="J126" s="96"/>
      <c r="K126" s="96"/>
      <c r="L126" s="96"/>
      <c r="M126" s="96"/>
      <c r="N126" s="96"/>
      <c r="O126" s="102"/>
      <c r="P126" s="102"/>
      <c r="Q126" s="99"/>
      <c r="R126" s="3">
        <v>265300</v>
      </c>
      <c r="S126" s="3"/>
      <c r="T126" s="3"/>
      <c r="U126" s="21"/>
    </row>
    <row r="127" spans="1:21" ht="15">
      <c r="A127" s="89"/>
      <c r="B127" s="92"/>
      <c r="C127" s="1" t="s">
        <v>100</v>
      </c>
      <c r="D127" s="92"/>
      <c r="E127" s="96"/>
      <c r="F127" s="96"/>
      <c r="G127" s="96"/>
      <c r="H127" s="96"/>
      <c r="I127" s="96"/>
      <c r="J127" s="96"/>
      <c r="K127" s="96"/>
      <c r="L127" s="96"/>
      <c r="M127" s="96"/>
      <c r="N127" s="96"/>
      <c r="O127" s="102"/>
      <c r="P127" s="102"/>
      <c r="Q127" s="99"/>
      <c r="R127" s="3">
        <v>66000</v>
      </c>
      <c r="S127" s="3"/>
      <c r="T127" s="3"/>
      <c r="U127" s="21"/>
    </row>
    <row r="128" spans="1:21" ht="15">
      <c r="A128" s="90"/>
      <c r="B128" s="93"/>
      <c r="C128" s="1" t="s">
        <v>90</v>
      </c>
      <c r="D128" s="93"/>
      <c r="E128" s="97"/>
      <c r="F128" s="97"/>
      <c r="G128" s="97"/>
      <c r="H128" s="97"/>
      <c r="I128" s="97"/>
      <c r="J128" s="97"/>
      <c r="K128" s="97"/>
      <c r="L128" s="97"/>
      <c r="M128" s="97"/>
      <c r="N128" s="97"/>
      <c r="O128" s="103"/>
      <c r="P128" s="103"/>
      <c r="Q128" s="100"/>
      <c r="R128" s="3">
        <v>770300</v>
      </c>
      <c r="S128" s="3"/>
      <c r="T128" s="3"/>
      <c r="U128" s="21"/>
    </row>
    <row r="129" spans="1:21" s="8" customFormat="1" ht="15">
      <c r="A129" s="85" t="s">
        <v>65</v>
      </c>
      <c r="B129" s="86"/>
      <c r="C129" s="86"/>
      <c r="D129" s="86"/>
      <c r="E129" s="86"/>
      <c r="F129" s="86"/>
      <c r="G129" s="86"/>
      <c r="H129" s="86"/>
      <c r="I129" s="86"/>
      <c r="J129" s="86"/>
      <c r="K129" s="86"/>
      <c r="L129" s="86"/>
      <c r="M129" s="86"/>
      <c r="N129" s="86"/>
      <c r="O129" s="86"/>
      <c r="P129" s="86"/>
      <c r="Q129" s="87"/>
      <c r="R129" s="7">
        <f>SUM(R125:R128)</f>
        <v>1161600</v>
      </c>
      <c r="S129" s="7"/>
      <c r="T129" s="7"/>
      <c r="U129" s="53"/>
    </row>
    <row r="130" spans="1:21" ht="15">
      <c r="A130" s="88"/>
      <c r="B130" s="91" t="s">
        <v>63</v>
      </c>
      <c r="C130" s="1" t="s">
        <v>37</v>
      </c>
      <c r="D130" s="91" t="s">
        <v>39</v>
      </c>
      <c r="E130" s="95" t="s">
        <v>91</v>
      </c>
      <c r="F130" s="95" t="s">
        <v>92</v>
      </c>
      <c r="G130" s="95" t="s">
        <v>93</v>
      </c>
      <c r="H130" s="95" t="s">
        <v>94</v>
      </c>
      <c r="I130" s="95" t="s">
        <v>94</v>
      </c>
      <c r="J130" s="95" t="s">
        <v>95</v>
      </c>
      <c r="K130" s="95" t="s">
        <v>96</v>
      </c>
      <c r="L130" s="95" t="s">
        <v>97</v>
      </c>
      <c r="M130" s="95" t="s">
        <v>98</v>
      </c>
      <c r="N130" s="95" t="s">
        <v>98</v>
      </c>
      <c r="O130" s="101"/>
      <c r="P130" s="101"/>
      <c r="Q130" s="98"/>
      <c r="R130" s="3">
        <v>499000</v>
      </c>
      <c r="S130" s="3"/>
      <c r="T130" s="3"/>
      <c r="U130" s="21"/>
    </row>
    <row r="131" spans="1:21" ht="30">
      <c r="A131" s="89"/>
      <c r="B131" s="92"/>
      <c r="C131" s="1" t="s">
        <v>112</v>
      </c>
      <c r="D131" s="92"/>
      <c r="E131" s="96"/>
      <c r="F131" s="96"/>
      <c r="G131" s="96"/>
      <c r="H131" s="96"/>
      <c r="I131" s="96"/>
      <c r="J131" s="96"/>
      <c r="K131" s="96"/>
      <c r="L131" s="96"/>
      <c r="M131" s="96"/>
      <c r="N131" s="96"/>
      <c r="O131" s="102"/>
      <c r="P131" s="102"/>
      <c r="Q131" s="99"/>
      <c r="R131" s="3">
        <v>130000</v>
      </c>
      <c r="S131" s="3"/>
      <c r="T131" s="3"/>
      <c r="U131" s="21"/>
    </row>
    <row r="132" spans="1:21" ht="15">
      <c r="A132" s="89"/>
      <c r="B132" s="92"/>
      <c r="C132" s="1" t="s">
        <v>105</v>
      </c>
      <c r="D132" s="92"/>
      <c r="E132" s="96"/>
      <c r="F132" s="96"/>
      <c r="G132" s="96"/>
      <c r="H132" s="96"/>
      <c r="I132" s="96"/>
      <c r="J132" s="96"/>
      <c r="K132" s="96"/>
      <c r="L132" s="96"/>
      <c r="M132" s="96"/>
      <c r="N132" s="96"/>
      <c r="O132" s="102"/>
      <c r="P132" s="102"/>
      <c r="Q132" s="99"/>
      <c r="R132" s="3">
        <v>30000</v>
      </c>
      <c r="S132" s="3"/>
      <c r="T132" s="3"/>
      <c r="U132" s="21"/>
    </row>
    <row r="133" spans="1:21" ht="15">
      <c r="A133" s="89"/>
      <c r="B133" s="92"/>
      <c r="C133" s="1" t="s">
        <v>53</v>
      </c>
      <c r="D133" s="92"/>
      <c r="E133" s="96"/>
      <c r="F133" s="96"/>
      <c r="G133" s="96"/>
      <c r="H133" s="96"/>
      <c r="I133" s="96"/>
      <c r="J133" s="96"/>
      <c r="K133" s="96"/>
      <c r="L133" s="96"/>
      <c r="M133" s="96"/>
      <c r="N133" s="96"/>
      <c r="O133" s="102"/>
      <c r="P133" s="102"/>
      <c r="Q133" s="99"/>
      <c r="R133" s="3">
        <v>80000</v>
      </c>
      <c r="S133" s="3"/>
      <c r="T133" s="3"/>
      <c r="U133" s="21"/>
    </row>
    <row r="134" spans="1:21" ht="15">
      <c r="A134" s="89"/>
      <c r="B134" s="92"/>
      <c r="C134" s="1" t="s">
        <v>118</v>
      </c>
      <c r="D134" s="92"/>
      <c r="E134" s="96"/>
      <c r="F134" s="96"/>
      <c r="G134" s="96"/>
      <c r="H134" s="96"/>
      <c r="I134" s="96"/>
      <c r="J134" s="96"/>
      <c r="K134" s="96"/>
      <c r="L134" s="96"/>
      <c r="M134" s="96"/>
      <c r="N134" s="96"/>
      <c r="O134" s="102"/>
      <c r="P134" s="102"/>
      <c r="Q134" s="99"/>
      <c r="R134" s="46">
        <v>1200000</v>
      </c>
      <c r="S134" s="46"/>
      <c r="T134" s="46"/>
      <c r="U134" s="74"/>
    </row>
    <row r="135" spans="1:21" ht="15">
      <c r="A135" s="90"/>
      <c r="B135" s="93"/>
      <c r="C135" s="1" t="s">
        <v>51</v>
      </c>
      <c r="D135" s="93"/>
      <c r="E135" s="97"/>
      <c r="F135" s="97"/>
      <c r="G135" s="97"/>
      <c r="H135" s="97"/>
      <c r="I135" s="97"/>
      <c r="J135" s="97"/>
      <c r="K135" s="97"/>
      <c r="L135" s="97"/>
      <c r="M135" s="97"/>
      <c r="N135" s="97"/>
      <c r="O135" s="103"/>
      <c r="P135" s="103"/>
      <c r="Q135" s="100"/>
      <c r="R135" s="46">
        <v>1290000</v>
      </c>
      <c r="S135" s="46"/>
      <c r="T135" s="46"/>
      <c r="U135" s="74"/>
    </row>
    <row r="136" spans="1:21" s="8" customFormat="1" ht="15">
      <c r="A136" s="85" t="s">
        <v>65</v>
      </c>
      <c r="B136" s="86"/>
      <c r="C136" s="86"/>
      <c r="D136" s="86"/>
      <c r="E136" s="86"/>
      <c r="F136" s="86"/>
      <c r="G136" s="86"/>
      <c r="H136" s="86"/>
      <c r="I136" s="86"/>
      <c r="J136" s="86"/>
      <c r="K136" s="86"/>
      <c r="L136" s="86"/>
      <c r="M136" s="86"/>
      <c r="N136" s="86"/>
      <c r="O136" s="86"/>
      <c r="P136" s="86"/>
      <c r="Q136" s="87"/>
      <c r="R136" s="7">
        <f>SUM(R130:R135)</f>
        <v>3229000</v>
      </c>
      <c r="S136" s="7"/>
      <c r="T136" s="7"/>
      <c r="U136" s="53"/>
    </row>
    <row r="137" spans="1:21" ht="30">
      <c r="A137" s="88"/>
      <c r="B137" s="91" t="s">
        <v>128</v>
      </c>
      <c r="C137" s="1" t="s">
        <v>113</v>
      </c>
      <c r="D137" s="91" t="s">
        <v>39</v>
      </c>
      <c r="E137" s="95" t="s">
        <v>91</v>
      </c>
      <c r="F137" s="95" t="s">
        <v>92</v>
      </c>
      <c r="G137" s="95" t="s">
        <v>93</v>
      </c>
      <c r="H137" s="95" t="s">
        <v>94</v>
      </c>
      <c r="I137" s="95" t="s">
        <v>94</v>
      </c>
      <c r="J137" s="95" t="s">
        <v>95</v>
      </c>
      <c r="K137" s="95" t="s">
        <v>96</v>
      </c>
      <c r="L137" s="95" t="s">
        <v>97</v>
      </c>
      <c r="M137" s="95" t="s">
        <v>98</v>
      </c>
      <c r="N137" s="95" t="s">
        <v>98</v>
      </c>
      <c r="O137" s="101"/>
      <c r="P137" s="101"/>
      <c r="Q137" s="98"/>
      <c r="R137" s="3">
        <v>42500</v>
      </c>
      <c r="S137" s="3"/>
      <c r="T137" s="3"/>
      <c r="U137" s="21"/>
    </row>
    <row r="138" spans="1:21" ht="15">
      <c r="A138" s="89"/>
      <c r="B138" s="92"/>
      <c r="C138" s="1" t="s">
        <v>105</v>
      </c>
      <c r="D138" s="92"/>
      <c r="E138" s="96"/>
      <c r="F138" s="96"/>
      <c r="G138" s="96"/>
      <c r="H138" s="96"/>
      <c r="I138" s="96"/>
      <c r="J138" s="96"/>
      <c r="K138" s="96"/>
      <c r="L138" s="96"/>
      <c r="M138" s="96"/>
      <c r="N138" s="96"/>
      <c r="O138" s="102"/>
      <c r="P138" s="102"/>
      <c r="Q138" s="99"/>
      <c r="R138" s="3">
        <v>1425000</v>
      </c>
      <c r="S138" s="3"/>
      <c r="T138" s="3"/>
      <c r="U138" s="21"/>
    </row>
    <row r="139" spans="1:21" ht="15">
      <c r="A139" s="90"/>
      <c r="B139" s="93"/>
      <c r="C139" s="1" t="s">
        <v>37</v>
      </c>
      <c r="D139" s="93"/>
      <c r="E139" s="97"/>
      <c r="F139" s="97"/>
      <c r="G139" s="97"/>
      <c r="H139" s="97"/>
      <c r="I139" s="97"/>
      <c r="J139" s="97"/>
      <c r="K139" s="97"/>
      <c r="L139" s="97"/>
      <c r="M139" s="97"/>
      <c r="N139" s="97"/>
      <c r="O139" s="103"/>
      <c r="P139" s="103"/>
      <c r="Q139" s="100"/>
      <c r="R139" s="3">
        <v>270000</v>
      </c>
      <c r="S139" s="3"/>
      <c r="T139" s="3"/>
      <c r="U139" s="21"/>
    </row>
    <row r="140" spans="1:21" s="8" customFormat="1" ht="15">
      <c r="A140" s="85" t="s">
        <v>65</v>
      </c>
      <c r="B140" s="86"/>
      <c r="C140" s="86"/>
      <c r="D140" s="86"/>
      <c r="E140" s="86"/>
      <c r="F140" s="86"/>
      <c r="G140" s="86"/>
      <c r="H140" s="86"/>
      <c r="I140" s="86"/>
      <c r="J140" s="86"/>
      <c r="K140" s="86"/>
      <c r="L140" s="86"/>
      <c r="M140" s="86"/>
      <c r="N140" s="86"/>
      <c r="O140" s="86"/>
      <c r="P140" s="86"/>
      <c r="Q140" s="87"/>
      <c r="R140" s="7">
        <f>SUM(R137:R139)</f>
        <v>1737500</v>
      </c>
      <c r="S140" s="7"/>
      <c r="T140" s="7"/>
      <c r="U140" s="53"/>
    </row>
    <row r="141" spans="1:21" ht="15">
      <c r="A141" s="88"/>
      <c r="B141" s="91" t="s">
        <v>134</v>
      </c>
      <c r="C141" s="1" t="s">
        <v>120</v>
      </c>
      <c r="D141" s="91" t="s">
        <v>39</v>
      </c>
      <c r="E141" s="95" t="s">
        <v>91</v>
      </c>
      <c r="F141" s="95" t="s">
        <v>92</v>
      </c>
      <c r="G141" s="95" t="s">
        <v>93</v>
      </c>
      <c r="H141" s="95" t="s">
        <v>94</v>
      </c>
      <c r="I141" s="95" t="s">
        <v>94</v>
      </c>
      <c r="J141" s="95" t="s">
        <v>95</v>
      </c>
      <c r="K141" s="95" t="s">
        <v>96</v>
      </c>
      <c r="L141" s="95" t="s">
        <v>97</v>
      </c>
      <c r="M141" s="95" t="s">
        <v>98</v>
      </c>
      <c r="N141" s="95" t="s">
        <v>98</v>
      </c>
      <c r="O141" s="101"/>
      <c r="P141" s="101"/>
      <c r="Q141" s="98"/>
      <c r="R141" s="3">
        <v>936900</v>
      </c>
      <c r="S141" s="3"/>
      <c r="T141" s="3"/>
      <c r="U141" s="21"/>
    </row>
    <row r="142" spans="1:21" ht="15">
      <c r="A142" s="89"/>
      <c r="B142" s="92"/>
      <c r="C142" s="1" t="s">
        <v>52</v>
      </c>
      <c r="D142" s="92"/>
      <c r="E142" s="96"/>
      <c r="F142" s="96"/>
      <c r="G142" s="96"/>
      <c r="H142" s="96"/>
      <c r="I142" s="96"/>
      <c r="J142" s="96"/>
      <c r="K142" s="96"/>
      <c r="L142" s="96"/>
      <c r="M142" s="96"/>
      <c r="N142" s="96"/>
      <c r="O142" s="102"/>
      <c r="P142" s="102"/>
      <c r="Q142" s="99"/>
      <c r="R142" s="3">
        <v>418308</v>
      </c>
      <c r="S142" s="3"/>
      <c r="T142" s="3"/>
      <c r="U142" s="21"/>
    </row>
    <row r="143" spans="1:21" s="8" customFormat="1" ht="15">
      <c r="A143" s="85" t="s">
        <v>65</v>
      </c>
      <c r="B143" s="86"/>
      <c r="C143" s="86"/>
      <c r="D143" s="86"/>
      <c r="E143" s="86"/>
      <c r="F143" s="86"/>
      <c r="G143" s="86"/>
      <c r="H143" s="86"/>
      <c r="I143" s="86"/>
      <c r="J143" s="86"/>
      <c r="K143" s="86"/>
      <c r="L143" s="86"/>
      <c r="M143" s="86"/>
      <c r="N143" s="86"/>
      <c r="O143" s="86"/>
      <c r="P143" s="86"/>
      <c r="Q143" s="87"/>
      <c r="R143" s="7">
        <f>SUM(R141:R142)</f>
        <v>1355208</v>
      </c>
      <c r="S143" s="7"/>
      <c r="T143" s="7"/>
      <c r="U143" s="53"/>
    </row>
    <row r="144" spans="1:21" ht="30">
      <c r="A144" s="66"/>
      <c r="B144" s="63" t="s">
        <v>114</v>
      </c>
      <c r="C144" s="1" t="s">
        <v>49</v>
      </c>
      <c r="D144" s="63" t="s">
        <v>39</v>
      </c>
      <c r="E144" s="67" t="s">
        <v>91</v>
      </c>
      <c r="F144" s="67" t="s">
        <v>92</v>
      </c>
      <c r="G144" s="67" t="s">
        <v>93</v>
      </c>
      <c r="H144" s="67" t="s">
        <v>94</v>
      </c>
      <c r="I144" s="67" t="s">
        <v>94</v>
      </c>
      <c r="J144" s="67" t="s">
        <v>95</v>
      </c>
      <c r="K144" s="67" t="s">
        <v>96</v>
      </c>
      <c r="L144" s="67" t="s">
        <v>97</v>
      </c>
      <c r="M144" s="67" t="s">
        <v>98</v>
      </c>
      <c r="N144" s="67" t="s">
        <v>98</v>
      </c>
      <c r="O144" s="68"/>
      <c r="P144" s="2"/>
      <c r="Q144" s="69"/>
      <c r="R144" s="3">
        <v>69374132</v>
      </c>
      <c r="S144" s="3"/>
      <c r="T144" s="3"/>
      <c r="U144" s="21"/>
    </row>
    <row r="145" spans="1:21" s="8" customFormat="1" ht="15">
      <c r="A145" s="85" t="s">
        <v>65</v>
      </c>
      <c r="B145" s="86"/>
      <c r="C145" s="86"/>
      <c r="D145" s="86"/>
      <c r="E145" s="86"/>
      <c r="F145" s="86"/>
      <c r="G145" s="86"/>
      <c r="H145" s="86"/>
      <c r="I145" s="86"/>
      <c r="J145" s="86"/>
      <c r="K145" s="86"/>
      <c r="L145" s="86"/>
      <c r="M145" s="86"/>
      <c r="N145" s="86"/>
      <c r="O145" s="86"/>
      <c r="P145" s="86"/>
      <c r="Q145" s="87"/>
      <c r="R145" s="7">
        <f>SUM(R144)</f>
        <v>69374132</v>
      </c>
      <c r="S145" s="7"/>
      <c r="T145" s="7"/>
      <c r="U145" s="53"/>
    </row>
    <row r="146" spans="1:21" ht="15">
      <c r="A146" s="127"/>
      <c r="B146" s="94" t="s">
        <v>129</v>
      </c>
      <c r="C146" s="1" t="s">
        <v>110</v>
      </c>
      <c r="D146" s="94" t="s">
        <v>39</v>
      </c>
      <c r="E146" s="128" t="s">
        <v>91</v>
      </c>
      <c r="F146" s="128" t="s">
        <v>92</v>
      </c>
      <c r="G146" s="128" t="s">
        <v>93</v>
      </c>
      <c r="H146" s="128" t="s">
        <v>94</v>
      </c>
      <c r="I146" s="128" t="s">
        <v>94</v>
      </c>
      <c r="J146" s="128" t="s">
        <v>95</v>
      </c>
      <c r="K146" s="128" t="s">
        <v>96</v>
      </c>
      <c r="L146" s="128" t="s">
        <v>97</v>
      </c>
      <c r="M146" s="128" t="s">
        <v>98</v>
      </c>
      <c r="N146" s="128" t="s">
        <v>98</v>
      </c>
      <c r="O146" s="130"/>
      <c r="P146" s="130"/>
      <c r="Q146" s="129"/>
      <c r="R146" s="3">
        <v>4800000</v>
      </c>
      <c r="S146" s="3"/>
      <c r="T146" s="3"/>
      <c r="U146" s="21"/>
    </row>
    <row r="147" spans="1:21" ht="15">
      <c r="A147" s="127"/>
      <c r="B147" s="94"/>
      <c r="C147" s="1" t="s">
        <v>120</v>
      </c>
      <c r="D147" s="94"/>
      <c r="E147" s="128"/>
      <c r="F147" s="128"/>
      <c r="G147" s="128"/>
      <c r="H147" s="128"/>
      <c r="I147" s="128"/>
      <c r="J147" s="128"/>
      <c r="K147" s="128"/>
      <c r="L147" s="128"/>
      <c r="M147" s="128"/>
      <c r="N147" s="128"/>
      <c r="O147" s="130"/>
      <c r="P147" s="130"/>
      <c r="Q147" s="129"/>
      <c r="R147" s="46">
        <v>1998586</v>
      </c>
      <c r="S147" s="46"/>
      <c r="T147" s="46"/>
      <c r="U147" s="74"/>
    </row>
    <row r="148" spans="1:21" ht="15">
      <c r="A148" s="127"/>
      <c r="B148" s="94"/>
      <c r="C148" s="1" t="s">
        <v>131</v>
      </c>
      <c r="D148" s="94"/>
      <c r="E148" s="128"/>
      <c r="F148" s="128"/>
      <c r="G148" s="128"/>
      <c r="H148" s="128"/>
      <c r="I148" s="128"/>
      <c r="J148" s="128"/>
      <c r="K148" s="128"/>
      <c r="L148" s="128"/>
      <c r="M148" s="128"/>
      <c r="N148" s="128"/>
      <c r="O148" s="130"/>
      <c r="P148" s="130"/>
      <c r="Q148" s="129"/>
      <c r="R148" s="46">
        <v>159990</v>
      </c>
      <c r="S148" s="46"/>
      <c r="T148" s="46"/>
      <c r="U148" s="74"/>
    </row>
    <row r="149" spans="1:21" s="8" customFormat="1" ht="15">
      <c r="A149" s="85" t="s">
        <v>65</v>
      </c>
      <c r="B149" s="86"/>
      <c r="C149" s="86"/>
      <c r="D149" s="86"/>
      <c r="E149" s="86"/>
      <c r="F149" s="86"/>
      <c r="G149" s="86"/>
      <c r="H149" s="86"/>
      <c r="I149" s="86"/>
      <c r="J149" s="86"/>
      <c r="K149" s="86"/>
      <c r="L149" s="86"/>
      <c r="M149" s="86"/>
      <c r="N149" s="86"/>
      <c r="O149" s="86"/>
      <c r="P149" s="86"/>
      <c r="Q149" s="87"/>
      <c r="R149" s="7">
        <f>SUM(R146:R148)</f>
        <v>6958576</v>
      </c>
      <c r="S149" s="7"/>
      <c r="T149" s="7"/>
      <c r="U149" s="53"/>
    </row>
    <row r="150" spans="1:21" ht="15">
      <c r="A150" s="88"/>
      <c r="B150" s="91" t="s">
        <v>127</v>
      </c>
      <c r="C150" s="1" t="s">
        <v>100</v>
      </c>
      <c r="D150" s="91" t="s">
        <v>39</v>
      </c>
      <c r="E150" s="95" t="s">
        <v>91</v>
      </c>
      <c r="F150" s="95" t="s">
        <v>92</v>
      </c>
      <c r="G150" s="95" t="s">
        <v>93</v>
      </c>
      <c r="H150" s="95" t="s">
        <v>94</v>
      </c>
      <c r="I150" s="95" t="s">
        <v>94</v>
      </c>
      <c r="J150" s="95" t="s">
        <v>95</v>
      </c>
      <c r="K150" s="95" t="s">
        <v>96</v>
      </c>
      <c r="L150" s="95" t="s">
        <v>97</v>
      </c>
      <c r="M150" s="95" t="s">
        <v>98</v>
      </c>
      <c r="N150" s="95" t="s">
        <v>98</v>
      </c>
      <c r="O150" s="101"/>
      <c r="P150" s="101"/>
      <c r="Q150" s="98"/>
      <c r="R150" s="3">
        <v>6000</v>
      </c>
      <c r="S150" s="3"/>
      <c r="T150" s="3"/>
      <c r="U150" s="21"/>
    </row>
    <row r="151" spans="1:21" ht="23.25" customHeight="1">
      <c r="A151" s="90"/>
      <c r="B151" s="93"/>
      <c r="C151" s="1" t="s">
        <v>131</v>
      </c>
      <c r="D151" s="93"/>
      <c r="E151" s="97"/>
      <c r="F151" s="97"/>
      <c r="G151" s="97"/>
      <c r="H151" s="97"/>
      <c r="I151" s="97"/>
      <c r="J151" s="97"/>
      <c r="K151" s="97"/>
      <c r="L151" s="97"/>
      <c r="M151" s="97"/>
      <c r="N151" s="97"/>
      <c r="O151" s="103"/>
      <c r="P151" s="103"/>
      <c r="Q151" s="100"/>
      <c r="R151" s="3">
        <v>12000</v>
      </c>
      <c r="S151" s="3"/>
      <c r="T151" s="3"/>
      <c r="U151" s="21"/>
    </row>
    <row r="152" spans="1:21" s="8" customFormat="1" ht="15">
      <c r="A152" s="85" t="s">
        <v>65</v>
      </c>
      <c r="B152" s="86"/>
      <c r="C152" s="86"/>
      <c r="D152" s="86"/>
      <c r="E152" s="86"/>
      <c r="F152" s="86"/>
      <c r="G152" s="86"/>
      <c r="H152" s="86"/>
      <c r="I152" s="86"/>
      <c r="J152" s="86"/>
      <c r="K152" s="86"/>
      <c r="L152" s="86"/>
      <c r="M152" s="86"/>
      <c r="N152" s="86"/>
      <c r="O152" s="86"/>
      <c r="P152" s="86"/>
      <c r="Q152" s="87"/>
      <c r="R152" s="7">
        <f>SUM(R150:R151)</f>
        <v>18000</v>
      </c>
      <c r="S152" s="7"/>
      <c r="T152" s="7"/>
      <c r="U152" s="53"/>
    </row>
    <row r="153" spans="1:21" ht="30">
      <c r="A153" s="66"/>
      <c r="B153" s="63" t="s">
        <v>81</v>
      </c>
      <c r="C153" s="1" t="s">
        <v>131</v>
      </c>
      <c r="D153" s="63" t="s">
        <v>39</v>
      </c>
      <c r="E153" s="67" t="s">
        <v>91</v>
      </c>
      <c r="F153" s="67" t="s">
        <v>92</v>
      </c>
      <c r="G153" s="67" t="s">
        <v>93</v>
      </c>
      <c r="H153" s="67" t="s">
        <v>94</v>
      </c>
      <c r="I153" s="67" t="s">
        <v>94</v>
      </c>
      <c r="J153" s="67" t="s">
        <v>95</v>
      </c>
      <c r="K153" s="67" t="s">
        <v>96</v>
      </c>
      <c r="L153" s="67" t="s">
        <v>97</v>
      </c>
      <c r="M153" s="67" t="s">
        <v>98</v>
      </c>
      <c r="N153" s="67" t="s">
        <v>98</v>
      </c>
      <c r="O153" s="68"/>
      <c r="P153" s="2"/>
      <c r="Q153" s="69"/>
      <c r="R153" s="3">
        <v>15300</v>
      </c>
      <c r="S153" s="3"/>
      <c r="T153" s="3"/>
      <c r="U153" s="21"/>
    </row>
    <row r="154" spans="1:21" s="8" customFormat="1" ht="15">
      <c r="A154" s="85" t="s">
        <v>65</v>
      </c>
      <c r="B154" s="86"/>
      <c r="C154" s="86"/>
      <c r="D154" s="86"/>
      <c r="E154" s="86"/>
      <c r="F154" s="86"/>
      <c r="G154" s="86"/>
      <c r="H154" s="86"/>
      <c r="I154" s="86"/>
      <c r="J154" s="86"/>
      <c r="K154" s="86"/>
      <c r="L154" s="86"/>
      <c r="M154" s="86"/>
      <c r="N154" s="86"/>
      <c r="O154" s="86"/>
      <c r="P154" s="86"/>
      <c r="Q154" s="87"/>
      <c r="R154" s="7">
        <f>SUM(R153)</f>
        <v>15300</v>
      </c>
      <c r="S154" s="7"/>
      <c r="T154" s="7"/>
      <c r="U154" s="53"/>
    </row>
    <row r="155" spans="1:21" ht="21">
      <c r="A155" s="70"/>
      <c r="B155" s="47"/>
      <c r="C155" s="71"/>
      <c r="D155" s="71"/>
      <c r="E155" s="71"/>
      <c r="F155" s="71"/>
      <c r="G155" s="71"/>
      <c r="H155" s="71"/>
      <c r="I155" s="71"/>
      <c r="J155" s="71"/>
      <c r="K155" s="71"/>
      <c r="L155" s="71"/>
      <c r="M155" s="71"/>
      <c r="N155" s="71"/>
      <c r="O155" s="71"/>
      <c r="P155" s="71"/>
      <c r="Q155" s="72"/>
      <c r="R155" s="43"/>
      <c r="S155" s="7"/>
      <c r="T155" s="7"/>
      <c r="U155" s="53"/>
    </row>
    <row r="156" spans="1:21" ht="21">
      <c r="A156" s="133" t="s">
        <v>86</v>
      </c>
      <c r="B156" s="134"/>
      <c r="C156" s="134"/>
      <c r="D156" s="134"/>
      <c r="E156" s="134"/>
      <c r="F156" s="134"/>
      <c r="G156" s="134"/>
      <c r="H156" s="134"/>
      <c r="I156" s="134"/>
      <c r="J156" s="134"/>
      <c r="K156" s="134"/>
      <c r="L156" s="134"/>
      <c r="M156" s="134"/>
      <c r="N156" s="134"/>
      <c r="O156" s="134"/>
      <c r="P156" s="134"/>
      <c r="Q156" s="135"/>
      <c r="R156" s="43">
        <f>R152+R149+R145+R143+R140+R136+R129+R124+R122+R119+R111+R106+R104+R98+R95+R90+R88+R86+R83+R72+R68+R65+R62+R154</f>
        <v>4005741590.1599998</v>
      </c>
      <c r="S156" s="7"/>
      <c r="T156" s="7"/>
      <c r="U156" s="53"/>
    </row>
    <row r="157" spans="1:21" ht="15">
      <c r="A157" s="151"/>
      <c r="B157" s="152"/>
      <c r="C157" s="152"/>
      <c r="D157" s="152"/>
      <c r="E157" s="152"/>
      <c r="F157" s="152"/>
      <c r="G157" s="152"/>
      <c r="H157" s="152"/>
      <c r="I157" s="152"/>
      <c r="J157" s="152"/>
      <c r="K157" s="152"/>
      <c r="L157" s="152"/>
      <c r="M157" s="152"/>
      <c r="N157" s="152"/>
      <c r="O157" s="152"/>
      <c r="P157" s="152"/>
      <c r="Q157" s="152"/>
      <c r="R157" s="152"/>
      <c r="S157" s="152"/>
      <c r="T157" s="152"/>
      <c r="U157" s="153"/>
    </row>
    <row r="158" spans="1:21" ht="21">
      <c r="A158" s="145" t="s">
        <v>115</v>
      </c>
      <c r="B158" s="146"/>
      <c r="C158" s="146"/>
      <c r="D158" s="146"/>
      <c r="E158" s="146"/>
      <c r="F158" s="146"/>
      <c r="G158" s="146"/>
      <c r="H158" s="146"/>
      <c r="I158" s="146"/>
      <c r="J158" s="146"/>
      <c r="K158" s="146"/>
      <c r="L158" s="146"/>
      <c r="M158" s="146"/>
      <c r="N158" s="146"/>
      <c r="O158" s="146"/>
      <c r="P158" s="146"/>
      <c r="Q158" s="146"/>
      <c r="R158" s="146"/>
      <c r="S158" s="146"/>
      <c r="T158" s="146"/>
      <c r="U158" s="147"/>
    </row>
    <row r="159" spans="1:21" ht="15">
      <c r="A159" s="127"/>
      <c r="B159" s="94" t="s">
        <v>83</v>
      </c>
      <c r="C159" s="1" t="s">
        <v>49</v>
      </c>
      <c r="D159" s="94" t="s">
        <v>39</v>
      </c>
      <c r="E159" s="128" t="s">
        <v>91</v>
      </c>
      <c r="F159" s="128" t="s">
        <v>92</v>
      </c>
      <c r="G159" s="128" t="s">
        <v>93</v>
      </c>
      <c r="H159" s="128" t="s">
        <v>94</v>
      </c>
      <c r="I159" s="128" t="s">
        <v>94</v>
      </c>
      <c r="J159" s="128" t="s">
        <v>95</v>
      </c>
      <c r="K159" s="128" t="s">
        <v>96</v>
      </c>
      <c r="L159" s="128" t="s">
        <v>97</v>
      </c>
      <c r="M159" s="128" t="s">
        <v>98</v>
      </c>
      <c r="N159" s="128" t="s">
        <v>98</v>
      </c>
      <c r="O159" s="130"/>
      <c r="P159" s="130"/>
      <c r="Q159" s="129"/>
      <c r="R159" s="3">
        <v>1930258300</v>
      </c>
      <c r="S159" s="3"/>
      <c r="T159" s="3"/>
      <c r="U159" s="21"/>
    </row>
    <row r="160" spans="1:21" ht="15">
      <c r="A160" s="127"/>
      <c r="B160" s="94"/>
      <c r="C160" s="1" t="s">
        <v>132</v>
      </c>
      <c r="D160" s="94"/>
      <c r="E160" s="128"/>
      <c r="F160" s="128"/>
      <c r="G160" s="128"/>
      <c r="H160" s="128"/>
      <c r="I160" s="128"/>
      <c r="J160" s="128"/>
      <c r="K160" s="128"/>
      <c r="L160" s="128"/>
      <c r="M160" s="128"/>
      <c r="N160" s="128"/>
      <c r="O160" s="130"/>
      <c r="P160" s="130"/>
      <c r="Q160" s="129"/>
      <c r="R160" s="3">
        <v>100622870</v>
      </c>
      <c r="S160" s="46"/>
      <c r="T160" s="46"/>
      <c r="U160" s="74"/>
    </row>
    <row r="161" spans="1:24" ht="21">
      <c r="A161" s="133" t="s">
        <v>86</v>
      </c>
      <c r="B161" s="134"/>
      <c r="C161" s="134"/>
      <c r="D161" s="134"/>
      <c r="E161" s="134"/>
      <c r="F161" s="134"/>
      <c r="G161" s="134"/>
      <c r="H161" s="134"/>
      <c r="I161" s="134"/>
      <c r="J161" s="134"/>
      <c r="K161" s="134"/>
      <c r="L161" s="134"/>
      <c r="M161" s="134"/>
      <c r="N161" s="134"/>
      <c r="O161" s="134"/>
      <c r="P161" s="134"/>
      <c r="Q161" s="135"/>
      <c r="R161" s="44">
        <f>SUM(R159:R160)</f>
        <v>2030881170</v>
      </c>
      <c r="S161" s="7"/>
      <c r="T161" s="7"/>
      <c r="U161" s="53"/>
    </row>
    <row r="162" spans="1:24" ht="21">
      <c r="A162" s="145" t="s">
        <v>116</v>
      </c>
      <c r="B162" s="146"/>
      <c r="C162" s="146"/>
      <c r="D162" s="146"/>
      <c r="E162" s="146"/>
      <c r="F162" s="146"/>
      <c r="G162" s="146"/>
      <c r="H162" s="146"/>
      <c r="I162" s="146"/>
      <c r="J162" s="146"/>
      <c r="K162" s="146"/>
      <c r="L162" s="146"/>
      <c r="M162" s="146"/>
      <c r="N162" s="146"/>
      <c r="O162" s="146"/>
      <c r="P162" s="146"/>
      <c r="Q162" s="146"/>
      <c r="R162" s="146"/>
      <c r="S162" s="146"/>
      <c r="T162" s="146"/>
      <c r="U162" s="147"/>
    </row>
    <row r="163" spans="1:24" ht="30">
      <c r="A163" s="66"/>
      <c r="B163" s="63" t="s">
        <v>83</v>
      </c>
      <c r="C163" s="1" t="s">
        <v>49</v>
      </c>
      <c r="D163" s="63" t="s">
        <v>39</v>
      </c>
      <c r="E163" s="67" t="s">
        <v>91</v>
      </c>
      <c r="F163" s="67" t="s">
        <v>92</v>
      </c>
      <c r="G163" s="67" t="s">
        <v>93</v>
      </c>
      <c r="H163" s="67" t="s">
        <v>94</v>
      </c>
      <c r="I163" s="67" t="s">
        <v>94</v>
      </c>
      <c r="J163" s="67" t="s">
        <v>95</v>
      </c>
      <c r="K163" s="67" t="s">
        <v>96</v>
      </c>
      <c r="L163" s="67" t="s">
        <v>97</v>
      </c>
      <c r="M163" s="67" t="s">
        <v>98</v>
      </c>
      <c r="N163" s="67" t="s">
        <v>98</v>
      </c>
      <c r="O163" s="68"/>
      <c r="P163" s="2"/>
      <c r="Q163" s="69"/>
      <c r="R163" s="3">
        <v>66031514.039999999</v>
      </c>
      <c r="S163" s="3"/>
      <c r="T163" s="3"/>
      <c r="U163" s="21"/>
    </row>
    <row r="164" spans="1:24" ht="21">
      <c r="A164" s="133" t="s">
        <v>86</v>
      </c>
      <c r="B164" s="134"/>
      <c r="C164" s="134"/>
      <c r="D164" s="134"/>
      <c r="E164" s="134"/>
      <c r="F164" s="134"/>
      <c r="G164" s="134"/>
      <c r="H164" s="134"/>
      <c r="I164" s="134"/>
      <c r="J164" s="134"/>
      <c r="K164" s="134"/>
      <c r="L164" s="134"/>
      <c r="M164" s="134"/>
      <c r="N164" s="134"/>
      <c r="O164" s="134"/>
      <c r="P164" s="134"/>
      <c r="Q164" s="135"/>
      <c r="R164" s="44">
        <f>SUM(R163)</f>
        <v>66031514.039999999</v>
      </c>
      <c r="S164" s="7"/>
      <c r="T164" s="7"/>
      <c r="U164" s="53"/>
    </row>
    <row r="165" spans="1:24" ht="21">
      <c r="A165" s="17"/>
      <c r="B165" s="73"/>
      <c r="C165" s="18"/>
      <c r="D165" s="18"/>
      <c r="E165" s="18"/>
      <c r="F165" s="18"/>
      <c r="G165" s="18"/>
      <c r="H165" s="18"/>
      <c r="I165" s="18"/>
      <c r="J165" s="18"/>
      <c r="K165" s="18"/>
      <c r="L165" s="18"/>
      <c r="M165" s="18"/>
      <c r="N165" s="18"/>
      <c r="O165" s="18"/>
      <c r="P165" s="18"/>
      <c r="Q165" s="19"/>
      <c r="R165" s="20"/>
      <c r="S165" s="7"/>
      <c r="T165" s="7"/>
      <c r="U165" s="53"/>
    </row>
    <row r="166" spans="1:24" ht="21">
      <c r="A166" s="133" t="s">
        <v>58</v>
      </c>
      <c r="B166" s="134"/>
      <c r="C166" s="134"/>
      <c r="D166" s="134"/>
      <c r="E166" s="134"/>
      <c r="F166" s="134"/>
      <c r="G166" s="134"/>
      <c r="H166" s="134"/>
      <c r="I166" s="134"/>
      <c r="J166" s="134"/>
      <c r="K166" s="134"/>
      <c r="L166" s="134"/>
      <c r="M166" s="134"/>
      <c r="N166" s="134"/>
      <c r="O166" s="134"/>
      <c r="P166" s="134"/>
      <c r="Q166" s="135"/>
      <c r="R166" s="44">
        <f>R164+R161+R156+R57</f>
        <v>7258657191.0500002</v>
      </c>
      <c r="S166" s="7"/>
      <c r="T166" s="7"/>
      <c r="U166" s="53"/>
    </row>
    <row r="167" spans="1:24" ht="21">
      <c r="A167" s="133" t="s">
        <v>56</v>
      </c>
      <c r="B167" s="134"/>
      <c r="C167" s="134"/>
      <c r="D167" s="134"/>
      <c r="E167" s="134"/>
      <c r="F167" s="134"/>
      <c r="G167" s="134"/>
      <c r="H167" s="134"/>
      <c r="I167" s="134"/>
      <c r="J167" s="134"/>
      <c r="K167" s="134"/>
      <c r="L167" s="134"/>
      <c r="M167" s="134"/>
      <c r="N167" s="134"/>
      <c r="O167" s="134"/>
      <c r="P167" s="134"/>
      <c r="Q167" s="135"/>
      <c r="R167" s="43">
        <f>R166*0.04</f>
        <v>290346287.64200002</v>
      </c>
      <c r="S167" s="3"/>
      <c r="T167" s="3"/>
      <c r="U167" s="21"/>
      <c r="V167" s="22"/>
      <c r="W167" s="22"/>
      <c r="X167" s="22"/>
    </row>
    <row r="168" spans="1:24" ht="21.75" thickBot="1">
      <c r="A168" s="154" t="s">
        <v>57</v>
      </c>
      <c r="B168" s="155"/>
      <c r="C168" s="155"/>
      <c r="D168" s="155"/>
      <c r="E168" s="155"/>
      <c r="F168" s="155"/>
      <c r="G168" s="155"/>
      <c r="H168" s="155"/>
      <c r="I168" s="155"/>
      <c r="J168" s="155"/>
      <c r="K168" s="155"/>
      <c r="L168" s="155"/>
      <c r="M168" s="155"/>
      <c r="N168" s="155"/>
      <c r="O168" s="155"/>
      <c r="P168" s="155"/>
      <c r="Q168" s="156"/>
      <c r="R168" s="45">
        <f>R167+R166</f>
        <v>7549003478.6920004</v>
      </c>
      <c r="S168" s="23"/>
      <c r="T168" s="23"/>
      <c r="U168" s="24"/>
      <c r="V168" s="22"/>
      <c r="W168" s="22"/>
      <c r="X168" s="22"/>
    </row>
    <row r="169" spans="1:24" s="16" customFormat="1" ht="32.25" customHeight="1">
      <c r="A169" s="157" t="s">
        <v>59</v>
      </c>
      <c r="B169" s="157"/>
      <c r="C169" s="157"/>
      <c r="D169" s="157"/>
      <c r="E169" s="157"/>
      <c r="F169" s="157"/>
      <c r="G169" s="157"/>
      <c r="H169" s="157"/>
      <c r="I169" s="157"/>
      <c r="J169" s="157"/>
      <c r="K169" s="157"/>
      <c r="L169" s="157"/>
      <c r="M169" s="157"/>
      <c r="N169" s="157"/>
      <c r="O169" s="157"/>
      <c r="P169" s="157"/>
      <c r="Q169" s="157"/>
      <c r="R169" s="157"/>
      <c r="S169" s="157"/>
      <c r="T169" s="157"/>
      <c r="U169" s="157"/>
      <c r="V169" s="25"/>
      <c r="W169" s="25"/>
      <c r="X169" s="25"/>
    </row>
    <row r="170" spans="1:24">
      <c r="A170" s="26"/>
      <c r="B170" s="27"/>
      <c r="C170" s="51"/>
      <c r="D170" s="27"/>
      <c r="E170" s="26"/>
      <c r="F170" s="26"/>
      <c r="G170" s="26"/>
      <c r="H170" s="26"/>
      <c r="I170" s="26"/>
      <c r="J170" s="26"/>
      <c r="K170" s="26"/>
      <c r="L170" s="26"/>
      <c r="M170" s="26"/>
      <c r="N170" s="26"/>
      <c r="O170" s="26"/>
      <c r="P170" s="26"/>
      <c r="Q170" s="26"/>
      <c r="R170" s="28"/>
      <c r="S170" s="26"/>
      <c r="T170" s="26"/>
      <c r="U170" s="26"/>
    </row>
    <row r="171" spans="1:24" ht="21">
      <c r="A171" s="29" t="s">
        <v>22</v>
      </c>
      <c r="E171" s="32" t="s">
        <v>23</v>
      </c>
      <c r="F171" s="33"/>
      <c r="J171" s="32" t="s">
        <v>74</v>
      </c>
      <c r="K171" s="33"/>
      <c r="Q171" s="32" t="s">
        <v>24</v>
      </c>
    </row>
    <row r="172" spans="1:24" ht="21">
      <c r="A172" s="29"/>
      <c r="E172" s="32"/>
      <c r="F172" s="33"/>
      <c r="J172" s="32"/>
      <c r="K172" s="33"/>
      <c r="Q172" s="32"/>
    </row>
    <row r="173" spans="1:24">
      <c r="E173" s="36"/>
      <c r="J173" s="36"/>
      <c r="Q173" s="36"/>
    </row>
    <row r="174" spans="1:24">
      <c r="E174" s="36"/>
      <c r="J174" s="36"/>
      <c r="Q174" s="36"/>
    </row>
    <row r="175" spans="1:24">
      <c r="A175" s="37" t="s">
        <v>32</v>
      </c>
      <c r="E175" s="38" t="s">
        <v>25</v>
      </c>
      <c r="F175" s="39"/>
      <c r="J175" s="38" t="s">
        <v>35</v>
      </c>
      <c r="K175" s="39"/>
      <c r="Q175" s="38" t="s">
        <v>26</v>
      </c>
    </row>
    <row r="176" spans="1:24">
      <c r="A176" s="40" t="s">
        <v>27</v>
      </c>
      <c r="E176" s="41" t="s">
        <v>33</v>
      </c>
      <c r="F176" s="42"/>
      <c r="J176" s="41" t="s">
        <v>28</v>
      </c>
      <c r="K176" s="42"/>
      <c r="Q176" s="41" t="s">
        <v>29</v>
      </c>
    </row>
    <row r="177" spans="1:21">
      <c r="A177" s="40" t="s">
        <v>30</v>
      </c>
      <c r="E177" s="41" t="s">
        <v>34</v>
      </c>
      <c r="F177" s="42"/>
      <c r="J177" s="41" t="s">
        <v>31</v>
      </c>
      <c r="K177" s="42"/>
      <c r="Q177" s="36"/>
      <c r="R177" s="4"/>
      <c r="S177" s="4"/>
      <c r="T177" s="4"/>
      <c r="U177" s="4"/>
    </row>
  </sheetData>
  <mergeCells count="533">
    <mergeCell ref="A168:Q168"/>
    <mergeCell ref="A169:U169"/>
    <mergeCell ref="Q159:Q160"/>
    <mergeCell ref="A161:Q161"/>
    <mergeCell ref="A162:U162"/>
    <mergeCell ref="A164:Q164"/>
    <mergeCell ref="A166:Q166"/>
    <mergeCell ref="A167:Q167"/>
    <mergeCell ref="K159:K160"/>
    <mergeCell ref="L159:L160"/>
    <mergeCell ref="M159:M160"/>
    <mergeCell ref="N159:N160"/>
    <mergeCell ref="O159:O160"/>
    <mergeCell ref="P159:P160"/>
    <mergeCell ref="A158:U158"/>
    <mergeCell ref="A159:A160"/>
    <mergeCell ref="B159:B160"/>
    <mergeCell ref="D159:D160"/>
    <mergeCell ref="E159:E160"/>
    <mergeCell ref="F159:F160"/>
    <mergeCell ref="G159:G160"/>
    <mergeCell ref="H159:H160"/>
    <mergeCell ref="I159:I160"/>
    <mergeCell ref="J159:J160"/>
    <mergeCell ref="A152:Q152"/>
    <mergeCell ref="A154:Q154"/>
    <mergeCell ref="A156:Q156"/>
    <mergeCell ref="A157:U157"/>
    <mergeCell ref="J150:J151"/>
    <mergeCell ref="K150:K151"/>
    <mergeCell ref="L150:L151"/>
    <mergeCell ref="M150:M151"/>
    <mergeCell ref="N150:N151"/>
    <mergeCell ref="O150:O151"/>
    <mergeCell ref="A149:Q149"/>
    <mergeCell ref="A150:A151"/>
    <mergeCell ref="B150:B151"/>
    <mergeCell ref="D150:D151"/>
    <mergeCell ref="E150:E151"/>
    <mergeCell ref="F150:F151"/>
    <mergeCell ref="G150:G151"/>
    <mergeCell ref="H150:H151"/>
    <mergeCell ref="I150:I151"/>
    <mergeCell ref="P150:P151"/>
    <mergeCell ref="Q150:Q151"/>
    <mergeCell ref="A145:Q145"/>
    <mergeCell ref="A146:A148"/>
    <mergeCell ref="B146:B148"/>
    <mergeCell ref="D146:D148"/>
    <mergeCell ref="E146:E148"/>
    <mergeCell ref="F146:F148"/>
    <mergeCell ref="G146:G148"/>
    <mergeCell ref="H146:H148"/>
    <mergeCell ref="I146:I148"/>
    <mergeCell ref="J146:J148"/>
    <mergeCell ref="Q146:Q148"/>
    <mergeCell ref="K146:K148"/>
    <mergeCell ref="L146:L148"/>
    <mergeCell ref="M146:M148"/>
    <mergeCell ref="N146:N148"/>
    <mergeCell ref="O146:O148"/>
    <mergeCell ref="P146:P148"/>
    <mergeCell ref="O141:O142"/>
    <mergeCell ref="P141:P142"/>
    <mergeCell ref="Q141:Q142"/>
    <mergeCell ref="A143:Q143"/>
    <mergeCell ref="G141:G142"/>
    <mergeCell ref="H141:H142"/>
    <mergeCell ref="I141:I142"/>
    <mergeCell ref="J141:J142"/>
    <mergeCell ref="K141:K142"/>
    <mergeCell ref="L141:L142"/>
    <mergeCell ref="N137:N139"/>
    <mergeCell ref="O137:O139"/>
    <mergeCell ref="P137:P139"/>
    <mergeCell ref="Q137:Q139"/>
    <mergeCell ref="A140:Q140"/>
    <mergeCell ref="A141:A142"/>
    <mergeCell ref="B141:B142"/>
    <mergeCell ref="D141:D142"/>
    <mergeCell ref="E141:E142"/>
    <mergeCell ref="F141:F142"/>
    <mergeCell ref="H137:H139"/>
    <mergeCell ref="I137:I139"/>
    <mergeCell ref="J137:J139"/>
    <mergeCell ref="K137:K139"/>
    <mergeCell ref="L137:L139"/>
    <mergeCell ref="M137:M139"/>
    <mergeCell ref="A137:A139"/>
    <mergeCell ref="B137:B139"/>
    <mergeCell ref="D137:D139"/>
    <mergeCell ref="E137:E139"/>
    <mergeCell ref="F137:F139"/>
    <mergeCell ref="G137:G139"/>
    <mergeCell ref="M141:M142"/>
    <mergeCell ref="N141:N142"/>
    <mergeCell ref="O130:O135"/>
    <mergeCell ref="P130:P135"/>
    <mergeCell ref="Q130:Q135"/>
    <mergeCell ref="A136:Q136"/>
    <mergeCell ref="G130:G135"/>
    <mergeCell ref="H130:H135"/>
    <mergeCell ref="I130:I135"/>
    <mergeCell ref="J130:J135"/>
    <mergeCell ref="K130:K135"/>
    <mergeCell ref="L130:L135"/>
    <mergeCell ref="N125:N128"/>
    <mergeCell ref="O125:O128"/>
    <mergeCell ref="P125:P128"/>
    <mergeCell ref="Q125:Q128"/>
    <mergeCell ref="A129:Q129"/>
    <mergeCell ref="A130:A135"/>
    <mergeCell ref="B130:B135"/>
    <mergeCell ref="D130:D135"/>
    <mergeCell ref="E130:E135"/>
    <mergeCell ref="F130:F135"/>
    <mergeCell ref="H125:H128"/>
    <mergeCell ref="I125:I128"/>
    <mergeCell ref="J125:J128"/>
    <mergeCell ref="K125:K128"/>
    <mergeCell ref="L125:L128"/>
    <mergeCell ref="M125:M128"/>
    <mergeCell ref="A125:A128"/>
    <mergeCell ref="B125:B128"/>
    <mergeCell ref="D125:D128"/>
    <mergeCell ref="E125:E128"/>
    <mergeCell ref="F125:F128"/>
    <mergeCell ref="G125:G128"/>
    <mergeCell ref="M130:M135"/>
    <mergeCell ref="N130:N135"/>
    <mergeCell ref="A122:Q122"/>
    <mergeCell ref="A124:Q124"/>
    <mergeCell ref="H120:H121"/>
    <mergeCell ref="I120:I121"/>
    <mergeCell ref="J120:J121"/>
    <mergeCell ref="K120:K121"/>
    <mergeCell ref="L120:L121"/>
    <mergeCell ref="M120:M121"/>
    <mergeCell ref="A120:A121"/>
    <mergeCell ref="B120:B121"/>
    <mergeCell ref="D120:D121"/>
    <mergeCell ref="E120:E121"/>
    <mergeCell ref="F120:F121"/>
    <mergeCell ref="G120:G121"/>
    <mergeCell ref="A119:Q119"/>
    <mergeCell ref="G112:G118"/>
    <mergeCell ref="H112:H118"/>
    <mergeCell ref="I112:I118"/>
    <mergeCell ref="J112:J118"/>
    <mergeCell ref="K112:K118"/>
    <mergeCell ref="L112:L118"/>
    <mergeCell ref="N120:N121"/>
    <mergeCell ref="O120:O121"/>
    <mergeCell ref="P120:P121"/>
    <mergeCell ref="Q120:Q121"/>
    <mergeCell ref="A111:Q111"/>
    <mergeCell ref="A112:A118"/>
    <mergeCell ref="B112:B118"/>
    <mergeCell ref="D112:D118"/>
    <mergeCell ref="E112:E118"/>
    <mergeCell ref="F112:F118"/>
    <mergeCell ref="H107:H110"/>
    <mergeCell ref="I107:I110"/>
    <mergeCell ref="J107:J110"/>
    <mergeCell ref="K107:K110"/>
    <mergeCell ref="L107:L110"/>
    <mergeCell ref="M107:M110"/>
    <mergeCell ref="M112:M118"/>
    <mergeCell ref="N112:N118"/>
    <mergeCell ref="O112:O118"/>
    <mergeCell ref="P112:P118"/>
    <mergeCell ref="Q112:Q118"/>
    <mergeCell ref="A104:Q104"/>
    <mergeCell ref="A106:Q106"/>
    <mergeCell ref="A107:A110"/>
    <mergeCell ref="B107:B110"/>
    <mergeCell ref="D107:D110"/>
    <mergeCell ref="E107:E110"/>
    <mergeCell ref="F107:F110"/>
    <mergeCell ref="G107:G110"/>
    <mergeCell ref="M99:M103"/>
    <mergeCell ref="N99:N103"/>
    <mergeCell ref="O99:O103"/>
    <mergeCell ref="P99:P103"/>
    <mergeCell ref="Q99:Q103"/>
    <mergeCell ref="G99:G103"/>
    <mergeCell ref="H99:H103"/>
    <mergeCell ref="I99:I103"/>
    <mergeCell ref="J99:J103"/>
    <mergeCell ref="K99:K103"/>
    <mergeCell ref="L99:L103"/>
    <mergeCell ref="N107:N110"/>
    <mergeCell ref="O107:O110"/>
    <mergeCell ref="P107:P110"/>
    <mergeCell ref="Q107:Q110"/>
    <mergeCell ref="S96:S97"/>
    <mergeCell ref="T96:T97"/>
    <mergeCell ref="U96:U97"/>
    <mergeCell ref="A98:Q98"/>
    <mergeCell ref="A99:A103"/>
    <mergeCell ref="B99:B103"/>
    <mergeCell ref="D99:D103"/>
    <mergeCell ref="E99:E103"/>
    <mergeCell ref="F99:F103"/>
    <mergeCell ref="K96:K97"/>
    <mergeCell ref="L96:L97"/>
    <mergeCell ref="M96:M97"/>
    <mergeCell ref="N96:N97"/>
    <mergeCell ref="O96:O97"/>
    <mergeCell ref="P96:P97"/>
    <mergeCell ref="T99:T103"/>
    <mergeCell ref="U99:U103"/>
    <mergeCell ref="S99:S103"/>
    <mergeCell ref="A95:Q95"/>
    <mergeCell ref="A96:A97"/>
    <mergeCell ref="B96:B97"/>
    <mergeCell ref="D96:D97"/>
    <mergeCell ref="E96:E97"/>
    <mergeCell ref="F96:F97"/>
    <mergeCell ref="G96:G97"/>
    <mergeCell ref="H96:H97"/>
    <mergeCell ref="I96:I97"/>
    <mergeCell ref="J96:J97"/>
    <mergeCell ref="Q96:Q97"/>
    <mergeCell ref="A90:Q90"/>
    <mergeCell ref="A91:A94"/>
    <mergeCell ref="B91:B94"/>
    <mergeCell ref="S91:S94"/>
    <mergeCell ref="T91:T94"/>
    <mergeCell ref="U91:U94"/>
    <mergeCell ref="N84:N85"/>
    <mergeCell ref="O84:O85"/>
    <mergeCell ref="P84:P85"/>
    <mergeCell ref="Q84:Q85"/>
    <mergeCell ref="A86:Q86"/>
    <mergeCell ref="A88:Q88"/>
    <mergeCell ref="H84:H85"/>
    <mergeCell ref="I84:I85"/>
    <mergeCell ref="J84:J85"/>
    <mergeCell ref="K84:K85"/>
    <mergeCell ref="L84:L85"/>
    <mergeCell ref="M84:M85"/>
    <mergeCell ref="A84:A85"/>
    <mergeCell ref="B84:B85"/>
    <mergeCell ref="D84:D85"/>
    <mergeCell ref="E84:E85"/>
    <mergeCell ref="F84:F85"/>
    <mergeCell ref="G84:G85"/>
    <mergeCell ref="S73:S82"/>
    <mergeCell ref="T73:T82"/>
    <mergeCell ref="U73:U82"/>
    <mergeCell ref="A83:Q83"/>
    <mergeCell ref="J73:J82"/>
    <mergeCell ref="K73:K82"/>
    <mergeCell ref="L73:L82"/>
    <mergeCell ref="M73:M82"/>
    <mergeCell ref="N73:N82"/>
    <mergeCell ref="O73:O82"/>
    <mergeCell ref="A69:A71"/>
    <mergeCell ref="B69:B71"/>
    <mergeCell ref="P73:P82"/>
    <mergeCell ref="Q73:Q82"/>
    <mergeCell ref="A72:Q72"/>
    <mergeCell ref="A73:A82"/>
    <mergeCell ref="B73:B82"/>
    <mergeCell ref="D73:D82"/>
    <mergeCell ref="E73:E82"/>
    <mergeCell ref="F73:F82"/>
    <mergeCell ref="G73:G82"/>
    <mergeCell ref="H73:H82"/>
    <mergeCell ref="I73:I82"/>
    <mergeCell ref="D69:D71"/>
    <mergeCell ref="E69:E71"/>
    <mergeCell ref="F69:F71"/>
    <mergeCell ref="G69:G71"/>
    <mergeCell ref="K66:K67"/>
    <mergeCell ref="L66:L67"/>
    <mergeCell ref="M66:M67"/>
    <mergeCell ref="N66:N67"/>
    <mergeCell ref="O66:O67"/>
    <mergeCell ref="I69:I71"/>
    <mergeCell ref="J69:J71"/>
    <mergeCell ref="K69:K71"/>
    <mergeCell ref="L69:L71"/>
    <mergeCell ref="M69:M71"/>
    <mergeCell ref="U69:U71"/>
    <mergeCell ref="N69:N71"/>
    <mergeCell ref="O69:O71"/>
    <mergeCell ref="P69:P71"/>
    <mergeCell ref="Q69:Q71"/>
    <mergeCell ref="S69:S71"/>
    <mergeCell ref="T69:T71"/>
    <mergeCell ref="H69:H71"/>
    <mergeCell ref="A65:Q65"/>
    <mergeCell ref="A66:A67"/>
    <mergeCell ref="B66:B67"/>
    <mergeCell ref="D66:D67"/>
    <mergeCell ref="E66:E67"/>
    <mergeCell ref="F66:F67"/>
    <mergeCell ref="G66:G67"/>
    <mergeCell ref="H66:H67"/>
    <mergeCell ref="I66:I67"/>
    <mergeCell ref="P66:P67"/>
    <mergeCell ref="Q66:Q67"/>
    <mergeCell ref="S66:S67"/>
    <mergeCell ref="T66:T67"/>
    <mergeCell ref="U66:U67"/>
    <mergeCell ref="A68:Q68"/>
    <mergeCell ref="J66:J67"/>
    <mergeCell ref="N60:N61"/>
    <mergeCell ref="O60:O61"/>
    <mergeCell ref="P60:P61"/>
    <mergeCell ref="Q60:Q61"/>
    <mergeCell ref="A62:Q62"/>
    <mergeCell ref="A63:A64"/>
    <mergeCell ref="B63:B64"/>
    <mergeCell ref="L63:L64"/>
    <mergeCell ref="M63:M64"/>
    <mergeCell ref="N63:N64"/>
    <mergeCell ref="H60:H61"/>
    <mergeCell ref="I60:I61"/>
    <mergeCell ref="J60:J61"/>
    <mergeCell ref="K60:K61"/>
    <mergeCell ref="L60:L61"/>
    <mergeCell ref="M60:M61"/>
    <mergeCell ref="A60:A61"/>
    <mergeCell ref="B60:B61"/>
    <mergeCell ref="D60:D61"/>
    <mergeCell ref="E60:E61"/>
    <mergeCell ref="F60:F61"/>
    <mergeCell ref="G60:G61"/>
    <mergeCell ref="O63:O64"/>
    <mergeCell ref="A55:Q55"/>
    <mergeCell ref="B56:U56"/>
    <mergeCell ref="A57:Q57"/>
    <mergeCell ref="S57:U58"/>
    <mergeCell ref="A58:R58"/>
    <mergeCell ref="A59:U59"/>
    <mergeCell ref="Q47:Q50"/>
    <mergeCell ref="S47:S50"/>
    <mergeCell ref="T47:T50"/>
    <mergeCell ref="U47:U50"/>
    <mergeCell ref="A51:Q51"/>
    <mergeCell ref="A53:Q53"/>
    <mergeCell ref="K47:K50"/>
    <mergeCell ref="L47:L50"/>
    <mergeCell ref="M47:M50"/>
    <mergeCell ref="N47:N50"/>
    <mergeCell ref="O47:O50"/>
    <mergeCell ref="P47:P50"/>
    <mergeCell ref="A46:Q46"/>
    <mergeCell ref="A47:A50"/>
    <mergeCell ref="B47:B50"/>
    <mergeCell ref="D47:D50"/>
    <mergeCell ref="E47:E50"/>
    <mergeCell ref="F47:F50"/>
    <mergeCell ref="G47:G50"/>
    <mergeCell ref="H47:H50"/>
    <mergeCell ref="I47:I50"/>
    <mergeCell ref="J47:J50"/>
    <mergeCell ref="S40:S41"/>
    <mergeCell ref="T40:T41"/>
    <mergeCell ref="U40:U41"/>
    <mergeCell ref="A42:Q42"/>
    <mergeCell ref="A44:Q44"/>
    <mergeCell ref="K40:K41"/>
    <mergeCell ref="L40:L41"/>
    <mergeCell ref="M40:M41"/>
    <mergeCell ref="N40:N41"/>
    <mergeCell ref="O40:O41"/>
    <mergeCell ref="P40:P41"/>
    <mergeCell ref="A39:Q39"/>
    <mergeCell ref="A40:A41"/>
    <mergeCell ref="B40:B41"/>
    <mergeCell ref="D40:D41"/>
    <mergeCell ref="E40:E41"/>
    <mergeCell ref="F40:F41"/>
    <mergeCell ref="G40:G41"/>
    <mergeCell ref="H40:H41"/>
    <mergeCell ref="I40:I41"/>
    <mergeCell ref="J40:J41"/>
    <mergeCell ref="Q40:Q41"/>
    <mergeCell ref="Q36:Q38"/>
    <mergeCell ref="S36:S38"/>
    <mergeCell ref="T36:T38"/>
    <mergeCell ref="U36:U38"/>
    <mergeCell ref="I36:I38"/>
    <mergeCell ref="J36:J38"/>
    <mergeCell ref="K36:K38"/>
    <mergeCell ref="L36:L38"/>
    <mergeCell ref="M36:M38"/>
    <mergeCell ref="N36:N38"/>
    <mergeCell ref="T28:T34"/>
    <mergeCell ref="U28:U34"/>
    <mergeCell ref="A35:Q35"/>
    <mergeCell ref="A36:A38"/>
    <mergeCell ref="B36:B38"/>
    <mergeCell ref="D36:D38"/>
    <mergeCell ref="E36:E38"/>
    <mergeCell ref="F36:F38"/>
    <mergeCell ref="G36:G38"/>
    <mergeCell ref="H36:H38"/>
    <mergeCell ref="M28:M34"/>
    <mergeCell ref="N28:N34"/>
    <mergeCell ref="O28:O34"/>
    <mergeCell ref="P28:P34"/>
    <mergeCell ref="Q28:Q34"/>
    <mergeCell ref="S28:S34"/>
    <mergeCell ref="G28:G34"/>
    <mergeCell ref="H28:H34"/>
    <mergeCell ref="I28:I34"/>
    <mergeCell ref="J28:J34"/>
    <mergeCell ref="K28:K34"/>
    <mergeCell ref="L28:L34"/>
    <mergeCell ref="O36:O38"/>
    <mergeCell ref="P36:P38"/>
    <mergeCell ref="A27:Q27"/>
    <mergeCell ref="A28:A34"/>
    <mergeCell ref="B28:B34"/>
    <mergeCell ref="D28:D34"/>
    <mergeCell ref="E28:E34"/>
    <mergeCell ref="F28:F34"/>
    <mergeCell ref="L24:L25"/>
    <mergeCell ref="M24:M25"/>
    <mergeCell ref="N24:N25"/>
    <mergeCell ref="O24:O25"/>
    <mergeCell ref="P24:P25"/>
    <mergeCell ref="Q24:Q25"/>
    <mergeCell ref="F24:F25"/>
    <mergeCell ref="G24:G25"/>
    <mergeCell ref="H24:H25"/>
    <mergeCell ref="I24:I25"/>
    <mergeCell ref="J24:J25"/>
    <mergeCell ref="K24:K25"/>
    <mergeCell ref="T19:T20"/>
    <mergeCell ref="U19:U20"/>
    <mergeCell ref="A22:Q22"/>
    <mergeCell ref="A23:A26"/>
    <mergeCell ref="B23:B26"/>
    <mergeCell ref="C24:C25"/>
    <mergeCell ref="D24:D25"/>
    <mergeCell ref="E24:E25"/>
    <mergeCell ref="L19:L20"/>
    <mergeCell ref="M19:M20"/>
    <mergeCell ref="N19:N20"/>
    <mergeCell ref="O19:O20"/>
    <mergeCell ref="P19:P20"/>
    <mergeCell ref="Q19:Q20"/>
    <mergeCell ref="R24:R25"/>
    <mergeCell ref="S24:S25"/>
    <mergeCell ref="T24:T25"/>
    <mergeCell ref="U24:U25"/>
    <mergeCell ref="W17:W18"/>
    <mergeCell ref="C19:C20"/>
    <mergeCell ref="D19:D20"/>
    <mergeCell ref="E19:E20"/>
    <mergeCell ref="F19:F20"/>
    <mergeCell ref="G19:G20"/>
    <mergeCell ref="H19:H20"/>
    <mergeCell ref="I19:I20"/>
    <mergeCell ref="J19:J20"/>
    <mergeCell ref="K19:K20"/>
    <mergeCell ref="Q17:Q18"/>
    <mergeCell ref="R17:R18"/>
    <mergeCell ref="S17:S18"/>
    <mergeCell ref="T17:T18"/>
    <mergeCell ref="U17:U18"/>
    <mergeCell ref="V17:V18"/>
    <mergeCell ref="K17:K18"/>
    <mergeCell ref="L17:L18"/>
    <mergeCell ref="M17:M18"/>
    <mergeCell ref="N17:N18"/>
    <mergeCell ref="O17:O18"/>
    <mergeCell ref="P17:P18"/>
    <mergeCell ref="R19:R20"/>
    <mergeCell ref="S19:S20"/>
    <mergeCell ref="T12:T16"/>
    <mergeCell ref="U12:U16"/>
    <mergeCell ref="C17:C18"/>
    <mergeCell ref="D17:D18"/>
    <mergeCell ref="E17:E18"/>
    <mergeCell ref="F17:F18"/>
    <mergeCell ref="G17:G18"/>
    <mergeCell ref="H17:H18"/>
    <mergeCell ref="I17:I18"/>
    <mergeCell ref="J17:J18"/>
    <mergeCell ref="N12:N16"/>
    <mergeCell ref="O12:O16"/>
    <mergeCell ref="P12:P16"/>
    <mergeCell ref="Q12:Q16"/>
    <mergeCell ref="R12:R16"/>
    <mergeCell ref="S12:S16"/>
    <mergeCell ref="H12:H16"/>
    <mergeCell ref="I12:I16"/>
    <mergeCell ref="J12:J16"/>
    <mergeCell ref="K12:K16"/>
    <mergeCell ref="L12:L16"/>
    <mergeCell ref="M12:M16"/>
    <mergeCell ref="A9:Q9"/>
    <mergeCell ref="A11:Q11"/>
    <mergeCell ref="A12:A21"/>
    <mergeCell ref="B12:B21"/>
    <mergeCell ref="C12:C16"/>
    <mergeCell ref="D12:D16"/>
    <mergeCell ref="E12:E16"/>
    <mergeCell ref="F12:F16"/>
    <mergeCell ref="G12:G16"/>
    <mergeCell ref="A5:Q5"/>
    <mergeCell ref="A6:A8"/>
    <mergeCell ref="B6:B8"/>
    <mergeCell ref="D6:D8"/>
    <mergeCell ref="E6:E8"/>
    <mergeCell ref="F6:F8"/>
    <mergeCell ref="G6:G8"/>
    <mergeCell ref="H6:H8"/>
    <mergeCell ref="I6:I8"/>
    <mergeCell ref="J6:J8"/>
    <mergeCell ref="Q6:Q8"/>
    <mergeCell ref="K6:K8"/>
    <mergeCell ref="L6:L8"/>
    <mergeCell ref="M6:M8"/>
    <mergeCell ref="N6:N8"/>
    <mergeCell ref="O6:O8"/>
    <mergeCell ref="P6:P8"/>
    <mergeCell ref="A1:U1"/>
    <mergeCell ref="A2:A3"/>
    <mergeCell ref="B2:B3"/>
    <mergeCell ref="C2:C3"/>
    <mergeCell ref="D2:D3"/>
    <mergeCell ref="E2:P2"/>
    <mergeCell ref="Q2:Q3"/>
    <mergeCell ref="R2:T2"/>
    <mergeCell ref="U2:U3"/>
  </mergeCells>
  <printOptions horizontalCentered="1"/>
  <pageMargins left="0.2" right="0.2" top="0.75" bottom="0.75" header="0.3" footer="0.3"/>
  <pageSetup paperSize="14" scale="50" orientation="landscape" horizontalDpi="300" verticalDpi="300" r:id="rId1"/>
  <headerFooter>
    <oddFooter>&amp;C&amp;P</oddFooter>
  </headerFooter>
  <rowBreaks count="3" manualBreakCount="3">
    <brk id="46" max="20" man="1"/>
    <brk id="90" max="20" man="1"/>
    <brk id="12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UPDATED APP 2013</vt:lpstr>
      <vt:lpstr>'UPDATED APP 2013'!Print_Area</vt:lpstr>
      <vt:lpstr>'UPDATED APP 2013'!Print_Titles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jmbaccay</dc:creator>
  <cp:lastModifiedBy>jmbaccay</cp:lastModifiedBy>
  <cp:lastPrinted>2013-04-19T01:34:44Z</cp:lastPrinted>
  <dcterms:created xsi:type="dcterms:W3CDTF">2012-12-03T07:59:14Z</dcterms:created>
  <dcterms:modified xsi:type="dcterms:W3CDTF">2013-04-24T01:45:13Z</dcterms:modified>
</cp:coreProperties>
</file>