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905" windowWidth="15255" windowHeight="5565"/>
  </bookViews>
  <sheets>
    <sheet name="CO" sheetId="3" r:id="rId1"/>
  </sheets>
  <definedNames>
    <definedName name="_xlnm.Print_Area" localSheetId="0">CO!$A$1:$U$41</definedName>
  </definedNames>
  <calcPr calcId="125725"/>
</workbook>
</file>

<file path=xl/calcChain.xml><?xml version="1.0" encoding="utf-8"?>
<calcChain xmlns="http://schemas.openxmlformats.org/spreadsheetml/2006/main">
  <c r="P18" i="3"/>
  <c r="P40" s="1"/>
  <c r="M18"/>
  <c r="M40" s="1"/>
  <c r="L18"/>
  <c r="L40" s="1"/>
  <c r="K18"/>
  <c r="K40" s="1"/>
  <c r="J18"/>
  <c r="J40" s="1"/>
  <c r="N26" l="1"/>
  <c r="N27"/>
  <c r="O25"/>
  <c r="N23"/>
  <c r="N28"/>
  <c r="N24"/>
  <c r="N22"/>
  <c r="N20"/>
  <c r="N19"/>
  <c r="N18" s="1"/>
  <c r="N40" s="1"/>
  <c r="N21"/>
  <c r="Q21"/>
  <c r="Q18" s="1"/>
  <c r="O19" l="1"/>
  <c r="Q40"/>
  <c r="T38" l="1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40" l="1"/>
  <c r="R38"/>
  <c r="O38"/>
  <c r="S38" s="1"/>
  <c r="R37"/>
  <c r="O37"/>
  <c r="S37" s="1"/>
  <c r="R36"/>
  <c r="O36"/>
  <c r="S36" s="1"/>
  <c r="R35"/>
  <c r="O35"/>
  <c r="S35" s="1"/>
  <c r="R34"/>
  <c r="O34"/>
  <c r="S34" s="1"/>
  <c r="R33"/>
  <c r="O33"/>
  <c r="S33" s="1"/>
  <c r="R32"/>
  <c r="O32"/>
  <c r="S32" s="1"/>
  <c r="R31"/>
  <c r="O31"/>
  <c r="S31" s="1"/>
  <c r="R30"/>
  <c r="O30"/>
  <c r="S30" s="1"/>
  <c r="R29"/>
  <c r="O29"/>
  <c r="S29" s="1"/>
  <c r="R28"/>
  <c r="O28"/>
  <c r="S28" s="1"/>
  <c r="R27"/>
  <c r="O27"/>
  <c r="S27" s="1"/>
  <c r="R26"/>
  <c r="O26"/>
  <c r="S26" s="1"/>
  <c r="R25"/>
  <c r="S25"/>
  <c r="R24"/>
  <c r="O24"/>
  <c r="S24" s="1"/>
  <c r="R23"/>
  <c r="O23"/>
  <c r="R22"/>
  <c r="O22"/>
  <c r="S22" s="1"/>
  <c r="R21"/>
  <c r="O21"/>
  <c r="S21" s="1"/>
  <c r="R20"/>
  <c r="O20"/>
  <c r="R19"/>
  <c r="R18" s="1"/>
  <c r="R40" s="1"/>
  <c r="S19"/>
  <c r="R17"/>
  <c r="O17"/>
  <c r="S17" s="1"/>
  <c r="R16"/>
  <c r="O16"/>
  <c r="S16" s="1"/>
  <c r="R15"/>
  <c r="R14"/>
  <c r="O15"/>
  <c r="S15" s="1"/>
  <c r="O14"/>
  <c r="S14" s="1"/>
  <c r="S20" l="1"/>
  <c r="O18"/>
  <c r="O40" s="1"/>
  <c r="S23"/>
  <c r="S18" s="1"/>
  <c r="S40" s="1"/>
</calcChain>
</file>

<file path=xl/sharedStrings.xml><?xml version="1.0" encoding="utf-8"?>
<sst xmlns="http://schemas.openxmlformats.org/spreadsheetml/2006/main" count="74" uniqueCount="67">
  <si>
    <t>FAR No. 5</t>
  </si>
  <si>
    <t>(In Pesos)</t>
  </si>
  <si>
    <t xml:space="preserve">Department </t>
  </si>
  <si>
    <t>:</t>
  </si>
  <si>
    <t>HEALTH</t>
  </si>
  <si>
    <t>Agency</t>
  </si>
  <si>
    <t>Office of the Secretary</t>
  </si>
  <si>
    <t>Operating Unit</t>
  </si>
  <si>
    <t>Organization Code (UACS)</t>
  </si>
  <si>
    <t>CLASSIFICATION / SOURCES 
OF REVENUE AND OTHER RECEIPTS</t>
  </si>
  <si>
    <t>UACS Code</t>
  </si>
  <si>
    <t>REVENUE TARGET (Annual)</t>
  </si>
  <si>
    <t xml:space="preserve">ACTUAL REVENUE AND OTHER RECEIPTS COLLECTIONS </t>
  </si>
  <si>
    <t>CUMULATIVE REMITTANCE /DEPOSITS TO DATE</t>
  </si>
  <si>
    <t>VARIANCE</t>
  </si>
  <si>
    <t>Remarks</t>
  </si>
  <si>
    <t>1st Quarter</t>
  </si>
  <si>
    <t>2nd Quarter</t>
  </si>
  <si>
    <t>3rd Quarter</t>
  </si>
  <si>
    <t>4th Quarter</t>
  </si>
  <si>
    <t>TOTAL</t>
  </si>
  <si>
    <t>Remittance to BTr</t>
  </si>
  <si>
    <t>Deposited with AGDB</t>
  </si>
  <si>
    <t>Total</t>
  </si>
  <si>
    <t>Amount</t>
  </si>
  <si>
    <t>%</t>
  </si>
  <si>
    <t>8=(4+5+6+7)</t>
  </si>
  <si>
    <t>11=(9+10)</t>
  </si>
  <si>
    <t>12=(8-3)</t>
  </si>
  <si>
    <t>13 = (12 / 3)</t>
  </si>
  <si>
    <t>A. General Fund (formerly Fund 101)</t>
  </si>
  <si>
    <t xml:space="preserve">    -  Tax </t>
  </si>
  <si>
    <t xml:space="preserve">    -  Non-Tax</t>
  </si>
  <si>
    <t>Permit Fees</t>
  </si>
  <si>
    <t>40201010 00</t>
  </si>
  <si>
    <t>Registration Fees</t>
  </si>
  <si>
    <t>40201020 00</t>
  </si>
  <si>
    <t>Clearance and Certification Fees</t>
  </si>
  <si>
    <t>Franchising and Licensing Fees</t>
  </si>
  <si>
    <t>40201050 00</t>
  </si>
  <si>
    <t>Other Service Income</t>
  </si>
  <si>
    <t>40202020 00</t>
  </si>
  <si>
    <t>Examination Fees</t>
  </si>
  <si>
    <t>40202030 00</t>
  </si>
  <si>
    <t>Income from Hostels / Dormitories and 
Other Like Facilities</t>
  </si>
  <si>
    <t>40202130 00</t>
  </si>
  <si>
    <t>Interest Income</t>
  </si>
  <si>
    <t>40202210 00</t>
  </si>
  <si>
    <t>Income from Grants and Donations in Cash</t>
  </si>
  <si>
    <t>40402010 00</t>
  </si>
  <si>
    <t>B. Special Account in the</t>
  </si>
  <si>
    <t xml:space="preserve">     General Fund (formerly Fund 105, 183, 401, 151-159)</t>
  </si>
  <si>
    <t>C. Off-Budget Accounts (formerly Fund 161 to 164, etc.)</t>
  </si>
  <si>
    <t>Affiliation Fees</t>
  </si>
  <si>
    <t>D. Custodial Funds (formerly Fund 101-184,  187)</t>
  </si>
  <si>
    <t>Certified Correct:</t>
  </si>
  <si>
    <t>RACQUEL P. ALVENDIA, CPA, MBAH</t>
  </si>
  <si>
    <t>LAUREANO C. CRUZ, MPA</t>
  </si>
  <si>
    <t>Chief Accountant</t>
  </si>
  <si>
    <t>OIC-Director IV, Financial and Management Service</t>
  </si>
  <si>
    <t>Date:</t>
  </si>
  <si>
    <t>QUARTERLY REPORT OF REVENUE AND OTHER RECEIPTS</t>
  </si>
  <si>
    <t>40201040 01</t>
  </si>
  <si>
    <t>40201990 99</t>
  </si>
  <si>
    <t>Central Office</t>
  </si>
  <si>
    <t>Approved by:</t>
  </si>
  <si>
    <t>As of the Quarter Ending December 31, 2015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</si>
</sst>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indexed="8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 Narrow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 applyFill="1" applyBorder="1"/>
    <xf numFmtId="0" fontId="5" fillId="0" borderId="0" xfId="0" applyFont="1" applyFill="1"/>
    <xf numFmtId="0" fontId="4" fillId="0" borderId="0" xfId="5" applyNumberFormat="1" applyFont="1" applyFill="1" applyBorder="1" applyAlignment="1">
      <alignment vertical="center"/>
    </xf>
    <xf numFmtId="0" fontId="4" fillId="0" borderId="0" xfId="5" applyNumberFormat="1" applyFont="1" applyFill="1" applyBorder="1" applyAlignment="1">
      <alignment horizontal="center" vertical="center"/>
    </xf>
    <xf numFmtId="4" fontId="4" fillId="0" borderId="0" xfId="5" applyNumberFormat="1" applyFont="1" applyFill="1" applyBorder="1" applyAlignment="1">
      <alignment vertical="center"/>
    </xf>
    <xf numFmtId="4" fontId="4" fillId="0" borderId="18" xfId="5" applyNumberFormat="1" applyFont="1" applyFill="1" applyBorder="1" applyAlignment="1">
      <alignment vertical="center"/>
    </xf>
    <xf numFmtId="4" fontId="4" fillId="0" borderId="19" xfId="5" applyNumberFormat="1" applyFont="1" applyFill="1" applyBorder="1" applyAlignment="1">
      <alignment vertical="center"/>
    </xf>
    <xf numFmtId="43" fontId="4" fillId="0" borderId="19" xfId="1" applyFont="1" applyFill="1" applyBorder="1"/>
    <xf numFmtId="0" fontId="4" fillId="0" borderId="0" xfId="0" applyFont="1" applyFill="1" applyBorder="1" applyAlignment="1">
      <alignment horizontal="left"/>
    </xf>
    <xf numFmtId="43" fontId="5" fillId="0" borderId="0" xfId="1" applyFont="1" applyFill="1" applyBorder="1"/>
    <xf numFmtId="164" fontId="5" fillId="0" borderId="0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right" wrapText="1"/>
    </xf>
    <xf numFmtId="43" fontId="5" fillId="0" borderId="0" xfId="1" applyFont="1" applyFill="1" applyBorder="1" applyAlignment="1">
      <alignment wrapText="1"/>
    </xf>
    <xf numFmtId="43" fontId="5" fillId="0" borderId="0" xfId="1" applyFont="1" applyFill="1" applyBorder="1" applyAlignment="1">
      <alignment vertical="center" wrapText="1"/>
    </xf>
    <xf numFmtId="43" fontId="5" fillId="0" borderId="0" xfId="1" applyFont="1" applyFill="1" applyAlignment="1">
      <alignment vertical="center" wrapText="1"/>
    </xf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right" wrapText="1"/>
    </xf>
    <xf numFmtId="43" fontId="5" fillId="0" borderId="0" xfId="1" applyFont="1" applyFill="1"/>
    <xf numFmtId="43" fontId="5" fillId="0" borderId="0" xfId="1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/>
    </xf>
    <xf numFmtId="43" fontId="5" fillId="0" borderId="14" xfId="1" applyFont="1" applyFill="1" applyBorder="1" applyAlignment="1">
      <alignment horizontal="center" vertical="center" wrapText="1"/>
    </xf>
    <xf numFmtId="43" fontId="5" fillId="0" borderId="15" xfId="1" applyFont="1" applyFill="1" applyBorder="1" applyAlignment="1">
      <alignment horizontal="center" vertical="center"/>
    </xf>
    <xf numFmtId="43" fontId="5" fillId="0" borderId="16" xfId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/>
    </xf>
    <xf numFmtId="43" fontId="5" fillId="0" borderId="19" xfId="1" applyFont="1" applyFill="1" applyBorder="1" applyAlignment="1">
      <alignment horizontal="center"/>
    </xf>
    <xf numFmtId="43" fontId="5" fillId="0" borderId="20" xfId="1" applyFont="1" applyFill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/>
    </xf>
    <xf numFmtId="0" fontId="4" fillId="0" borderId="17" xfId="0" applyFont="1" applyFill="1" applyBorder="1"/>
    <xf numFmtId="0" fontId="5" fillId="0" borderId="0" xfId="0" applyFont="1" applyFill="1" applyBorder="1"/>
    <xf numFmtId="0" fontId="5" fillId="0" borderId="19" xfId="0" applyFont="1" applyFill="1" applyBorder="1" applyAlignment="1">
      <alignment horizontal="center"/>
    </xf>
    <xf numFmtId="43" fontId="5" fillId="0" borderId="19" xfId="1" applyFont="1" applyFill="1" applyBorder="1"/>
    <xf numFmtId="164" fontId="4" fillId="0" borderId="21" xfId="1" applyNumberFormat="1" applyFont="1" applyFill="1" applyBorder="1"/>
    <xf numFmtId="0" fontId="5" fillId="0" borderId="0" xfId="0" applyNumberFormat="1" applyFont="1" applyFill="1"/>
    <xf numFmtId="0" fontId="4" fillId="0" borderId="17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18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 indent="2"/>
    </xf>
    <xf numFmtId="0" fontId="4" fillId="0" borderId="0" xfId="0" applyNumberFormat="1" applyFont="1" applyFill="1" applyBorder="1" applyAlignment="1">
      <alignment horizontal="left" indent="2"/>
    </xf>
    <xf numFmtId="0" fontId="5" fillId="0" borderId="18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/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43" fontId="4" fillId="0" borderId="0" xfId="1" applyFont="1" applyFill="1" applyBorder="1" applyAlignment="1">
      <alignment horizontal="left"/>
    </xf>
    <xf numFmtId="164" fontId="5" fillId="0" borderId="0" xfId="1" applyNumberFormat="1" applyFont="1" applyFill="1"/>
    <xf numFmtId="43" fontId="4" fillId="0" borderId="18" xfId="1" applyFont="1" applyFill="1" applyBorder="1" applyAlignment="1">
      <alignment horizontal="left"/>
    </xf>
    <xf numFmtId="43" fontId="5" fillId="0" borderId="23" xfId="1" applyFont="1" applyFill="1" applyBorder="1" applyAlignment="1">
      <alignment horizontal="left"/>
    </xf>
    <xf numFmtId="0" fontId="4" fillId="0" borderId="20" xfId="5" applyNumberFormat="1" applyFont="1" applyFill="1" applyBorder="1" applyAlignment="1" applyProtection="1">
      <alignment vertical="center"/>
    </xf>
    <xf numFmtId="0" fontId="4" fillId="0" borderId="17" xfId="5" applyNumberFormat="1" applyFont="1" applyFill="1" applyBorder="1" applyAlignment="1" applyProtection="1">
      <alignment vertical="center"/>
    </xf>
    <xf numFmtId="0" fontId="4" fillId="0" borderId="0" xfId="5" applyNumberFormat="1" applyFont="1" applyFill="1" applyBorder="1" applyAlignment="1" applyProtection="1">
      <alignment vertical="center"/>
    </xf>
    <xf numFmtId="164" fontId="5" fillId="0" borderId="16" xfId="1" quotePrefix="1" applyNumberFormat="1" applyFont="1" applyFill="1" applyBorder="1" applyAlignment="1">
      <alignment horizontal="center" vertical="center"/>
    </xf>
    <xf numFmtId="164" fontId="5" fillId="0" borderId="16" xfId="1" applyNumberFormat="1" applyFont="1" applyFill="1" applyBorder="1" applyAlignment="1">
      <alignment horizontal="center" vertical="center" wrapText="1"/>
    </xf>
    <xf numFmtId="164" fontId="5" fillId="0" borderId="16" xfId="1" quotePrefix="1" applyNumberFormat="1" applyFont="1" applyFill="1" applyBorder="1" applyAlignment="1">
      <alignment horizontal="center" vertical="center" wrapText="1"/>
    </xf>
    <xf numFmtId="164" fontId="5" fillId="0" borderId="9" xfId="1" quotePrefix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Alignment="1">
      <alignment horizontal="center"/>
    </xf>
    <xf numFmtId="43" fontId="5" fillId="0" borderId="1" xfId="1" applyFont="1" applyFill="1" applyBorder="1" applyAlignment="1">
      <alignment horizontal="right" wrapText="1"/>
    </xf>
    <xf numFmtId="43" fontId="5" fillId="0" borderId="2" xfId="1" applyFont="1" applyFill="1" applyBorder="1" applyAlignment="1">
      <alignment horizontal="right" wrapText="1"/>
    </xf>
    <xf numFmtId="43" fontId="5" fillId="0" borderId="0" xfId="1" applyFont="1" applyFill="1" applyAlignment="1">
      <alignment horizontal="right" wrapText="1"/>
    </xf>
    <xf numFmtId="43" fontId="5" fillId="0" borderId="7" xfId="1" quotePrefix="1" applyFont="1" applyFill="1" applyBorder="1" applyAlignment="1">
      <alignment horizontal="center" vertical="center"/>
    </xf>
    <xf numFmtId="43" fontId="5" fillId="0" borderId="18" xfId="1" applyFont="1" applyFill="1" applyBorder="1" applyAlignment="1">
      <alignment horizontal="center"/>
    </xf>
    <xf numFmtId="43" fontId="4" fillId="0" borderId="22" xfId="1" applyFont="1" applyFill="1" applyBorder="1" applyAlignment="1">
      <alignment horizontal="left"/>
    </xf>
    <xf numFmtId="43" fontId="4" fillId="0" borderId="0" xfId="1" applyFont="1" applyFill="1" applyAlignment="1">
      <alignment horizontal="left"/>
    </xf>
    <xf numFmtId="164" fontId="5" fillId="0" borderId="7" xfId="1" quotePrefix="1" applyNumberFormat="1" applyFont="1" applyFill="1" applyBorder="1" applyAlignment="1">
      <alignment horizontal="center" vertical="center"/>
    </xf>
    <xf numFmtId="164" fontId="5" fillId="0" borderId="8" xfId="1" quotePrefix="1" applyNumberFormat="1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3" fontId="5" fillId="0" borderId="13" xfId="1" applyFont="1" applyFill="1" applyBorder="1" applyAlignment="1">
      <alignment horizontal="center" vertical="center" wrapText="1"/>
    </xf>
    <xf numFmtId="164" fontId="4" fillId="0" borderId="24" xfId="1" applyNumberFormat="1" applyFont="1" applyFill="1" applyBorder="1"/>
    <xf numFmtId="0" fontId="6" fillId="0" borderId="0" xfId="5" applyNumberFormat="1" applyFont="1" applyFill="1" applyBorder="1" applyAlignment="1" applyProtection="1">
      <alignment vertical="center"/>
    </xf>
    <xf numFmtId="43" fontId="6" fillId="0" borderId="0" xfId="1" applyFont="1" applyFill="1" applyBorder="1" applyAlignment="1" applyProtection="1">
      <alignment vertical="center"/>
    </xf>
    <xf numFmtId="0" fontId="7" fillId="0" borderId="0" xfId="0" applyFont="1" applyFill="1" applyAlignment="1">
      <alignment horizontal="left"/>
    </xf>
    <xf numFmtId="0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5" applyNumberFormat="1" applyFont="1" applyFill="1" applyBorder="1" applyAlignment="1" applyProtection="1">
      <alignment vertical="center"/>
    </xf>
    <xf numFmtId="43" fontId="9" fillId="0" borderId="0" xfId="1" applyFont="1" applyFill="1" applyBorder="1" applyAlignment="1" applyProtection="1">
      <alignment vertical="center"/>
    </xf>
    <xf numFmtId="0" fontId="10" fillId="0" borderId="0" xfId="5" applyNumberFormat="1" applyFont="1" applyFill="1" applyBorder="1" applyAlignment="1" applyProtection="1">
      <alignment horizontal="left" vertical="center"/>
    </xf>
    <xf numFmtId="0" fontId="10" fillId="0" borderId="0" xfId="5" applyNumberFormat="1" applyFont="1" applyFill="1" applyBorder="1" applyAlignment="1" applyProtection="1">
      <alignment vertical="center"/>
    </xf>
    <xf numFmtId="43" fontId="11" fillId="0" borderId="0" xfId="1" applyFont="1"/>
    <xf numFmtId="43" fontId="4" fillId="0" borderId="0" xfId="0" applyNumberFormat="1" applyFont="1" applyFill="1" applyAlignment="1">
      <alignment horizontal="left"/>
    </xf>
    <xf numFmtId="43" fontId="5" fillId="0" borderId="0" xfId="0" applyNumberFormat="1" applyFont="1" applyFill="1"/>
    <xf numFmtId="43" fontId="5" fillId="2" borderId="19" xfId="1" applyFont="1" applyFill="1" applyBorder="1"/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64" fontId="5" fillId="0" borderId="7" xfId="1" quotePrefix="1" applyNumberFormat="1" applyFont="1" applyFill="1" applyBorder="1" applyAlignment="1">
      <alignment horizontal="center" vertical="center"/>
    </xf>
    <xf numFmtId="164" fontId="5" fillId="0" borderId="8" xfId="1" quotePrefix="1" applyNumberFormat="1" applyFont="1" applyFill="1" applyBorder="1" applyAlignment="1">
      <alignment horizontal="center" vertical="center"/>
    </xf>
    <xf numFmtId="164" fontId="5" fillId="0" borderId="8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3" fontId="5" fillId="0" borderId="7" xfId="1" applyFont="1" applyFill="1" applyBorder="1" applyAlignment="1">
      <alignment horizontal="center" vertical="center"/>
    </xf>
    <xf numFmtId="43" fontId="5" fillId="0" borderId="8" xfId="1" applyFont="1" applyFill="1" applyBorder="1" applyAlignment="1">
      <alignment horizontal="center" vertical="center"/>
    </xf>
    <xf numFmtId="43" fontId="5" fillId="0" borderId="9" xfId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 wrapText="1"/>
    </xf>
    <xf numFmtId="43" fontId="5" fillId="0" borderId="4" xfId="1" applyFont="1" applyFill="1" applyBorder="1" applyAlignment="1">
      <alignment horizontal="center" vertical="center" wrapText="1"/>
    </xf>
    <xf numFmtId="43" fontId="5" fillId="0" borderId="5" xfId="1" applyFont="1" applyFill="1" applyBorder="1" applyAlignment="1">
      <alignment horizontal="center" vertical="center" wrapText="1"/>
    </xf>
    <xf numFmtId="43" fontId="5" fillId="0" borderId="7" xfId="1" applyFont="1" applyFill="1" applyBorder="1" applyAlignment="1">
      <alignment horizontal="center" vertical="center" wrapText="1"/>
    </xf>
    <xf numFmtId="43" fontId="5" fillId="0" borderId="9" xfId="1" applyFont="1" applyFill="1" applyBorder="1" applyAlignment="1">
      <alignment horizontal="center" vertical="center" wrapText="1"/>
    </xf>
    <xf numFmtId="43" fontId="5" fillId="2" borderId="6" xfId="1" applyFont="1" applyFill="1" applyBorder="1" applyAlignment="1">
      <alignment horizontal="center" vertical="center" wrapText="1"/>
    </xf>
    <xf numFmtId="43" fontId="5" fillId="2" borderId="13" xfId="1" applyFont="1" applyFill="1" applyBorder="1" applyAlignment="1">
      <alignment horizontal="center" vertical="center" wrapText="1"/>
    </xf>
  </cellXfs>
  <cellStyles count="9">
    <cellStyle name="Comma" xfId="1" builtinId="3"/>
    <cellStyle name="Comma 2" xfId="3"/>
    <cellStyle name="Comma 4" xfId="7"/>
    <cellStyle name="Comma 5" xfId="8"/>
    <cellStyle name="Normal" xfId="0" builtinId="0"/>
    <cellStyle name="Normal 2" xfId="5"/>
    <cellStyle name="Normal 3" xfId="2"/>
    <cellStyle name="Normal 4" xfId="6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3"/>
    <pageSetUpPr fitToPage="1"/>
  </sheetPr>
  <dimension ref="A1:AA252"/>
  <sheetViews>
    <sheetView tabSelected="1" zoomScale="85" zoomScaleNormal="85" zoomScaleSheetLayoutView="70" workbookViewId="0">
      <selection activeCell="J24" sqref="J24"/>
    </sheetView>
  </sheetViews>
  <sheetFormatPr defaultColWidth="5" defaultRowHeight="12.75"/>
  <cols>
    <col min="1" max="1" width="3.85546875" style="2" customWidth="1"/>
    <col min="2" max="2" width="3.140625" style="25" customWidth="1"/>
    <col min="3" max="3" width="3.42578125" style="25" customWidth="1"/>
    <col min="4" max="7" width="3.85546875" style="25" customWidth="1"/>
    <col min="8" max="8" width="14.7109375" style="25" customWidth="1"/>
    <col min="9" max="9" width="12.42578125" style="25" customWidth="1"/>
    <col min="10" max="10" width="12.42578125" style="73" customWidth="1"/>
    <col min="11" max="20" width="12.42578125" style="23" customWidth="1"/>
    <col min="21" max="21" width="12.42578125" style="56" customWidth="1"/>
    <col min="22" max="22" width="11.28515625" style="2" bestFit="1" customWidth="1"/>
    <col min="23" max="16384" width="5" style="2"/>
  </cols>
  <sheetData>
    <row r="1" spans="1:27" ht="14.25" customHeight="1">
      <c r="B1" s="9"/>
      <c r="C1" s="9"/>
      <c r="D1" s="9"/>
      <c r="E1" s="9"/>
      <c r="F1" s="9"/>
      <c r="G1" s="9"/>
      <c r="H1" s="9"/>
      <c r="I1" s="9"/>
      <c r="J1" s="55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7" ht="14.25" customHeight="1">
      <c r="B2" s="9"/>
      <c r="C2" s="9"/>
      <c r="D2" s="9"/>
      <c r="E2" s="9"/>
      <c r="F2" s="9"/>
      <c r="G2" s="9"/>
      <c r="H2" s="9"/>
      <c r="I2" s="9"/>
      <c r="J2" s="55"/>
      <c r="K2" s="10"/>
      <c r="L2" s="10"/>
      <c r="M2" s="10"/>
      <c r="N2" s="10"/>
      <c r="O2" s="10"/>
      <c r="P2" s="10"/>
      <c r="Q2" s="10"/>
      <c r="R2" s="10"/>
      <c r="S2" s="10"/>
      <c r="T2" s="10"/>
      <c r="U2" s="12" t="s">
        <v>0</v>
      </c>
    </row>
    <row r="3" spans="1:27" ht="14.25" customHeight="1">
      <c r="B3" s="99" t="s">
        <v>61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7" ht="14.25" customHeight="1">
      <c r="B4" s="100" t="s">
        <v>66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7" ht="14.25" customHeight="1">
      <c r="B5" s="100" t="s">
        <v>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6" spans="1:27" ht="14.25" customHeight="1">
      <c r="B6" s="13" t="s">
        <v>2</v>
      </c>
      <c r="C6" s="13"/>
      <c r="D6" s="13"/>
      <c r="E6" s="14"/>
      <c r="F6" s="14"/>
      <c r="G6" s="15" t="s">
        <v>3</v>
      </c>
      <c r="H6" s="16" t="s">
        <v>4</v>
      </c>
      <c r="I6" s="17"/>
      <c r="J6" s="67"/>
      <c r="K6" s="18"/>
      <c r="L6" s="19"/>
      <c r="M6" s="19"/>
      <c r="N6" s="19"/>
      <c r="O6" s="20"/>
      <c r="P6" s="20"/>
      <c r="Q6" s="20"/>
      <c r="R6" s="20"/>
      <c r="S6" s="20"/>
      <c r="T6" s="20"/>
      <c r="U6" s="2"/>
      <c r="V6" s="12"/>
    </row>
    <row r="7" spans="1:27" ht="14.25" customHeight="1">
      <c r="B7" s="13" t="s">
        <v>5</v>
      </c>
      <c r="C7" s="13"/>
      <c r="D7" s="13"/>
      <c r="E7" s="14"/>
      <c r="F7" s="14"/>
      <c r="G7" s="15" t="s">
        <v>3</v>
      </c>
      <c r="H7" s="21" t="s">
        <v>6</v>
      </c>
      <c r="I7" s="22"/>
      <c r="J7" s="68"/>
      <c r="K7" s="18"/>
      <c r="L7" s="19"/>
      <c r="M7" s="19"/>
      <c r="N7" s="19"/>
      <c r="O7" s="20"/>
      <c r="P7" s="20"/>
      <c r="Q7" s="20"/>
      <c r="R7" s="20"/>
      <c r="S7" s="20"/>
      <c r="T7" s="20"/>
      <c r="U7" s="12"/>
      <c r="V7" s="12"/>
    </row>
    <row r="8" spans="1:27" ht="14.25" customHeight="1">
      <c r="A8" s="2">
        <v>1</v>
      </c>
      <c r="B8" s="13" t="s">
        <v>7</v>
      </c>
      <c r="C8" s="13"/>
      <c r="D8" s="13"/>
      <c r="E8" s="14"/>
      <c r="F8" s="14"/>
      <c r="G8" s="15" t="s">
        <v>3</v>
      </c>
      <c r="H8" s="21" t="s">
        <v>64</v>
      </c>
      <c r="I8" s="22"/>
      <c r="J8" s="68"/>
      <c r="K8" s="18"/>
      <c r="L8" s="19"/>
      <c r="M8" s="19"/>
      <c r="N8" s="19"/>
      <c r="O8" s="20"/>
      <c r="P8" s="20"/>
      <c r="Q8" s="20"/>
      <c r="R8" s="20"/>
      <c r="S8" s="20"/>
      <c r="T8" s="20"/>
      <c r="U8" s="12"/>
      <c r="V8" s="12"/>
    </row>
    <row r="9" spans="1:27" ht="14.25" customHeight="1">
      <c r="B9" s="13" t="s">
        <v>8</v>
      </c>
      <c r="C9" s="13"/>
      <c r="D9" s="13"/>
      <c r="E9" s="13"/>
      <c r="F9" s="13"/>
      <c r="G9" s="15" t="s">
        <v>3</v>
      </c>
      <c r="H9" s="101"/>
      <c r="I9" s="101"/>
      <c r="J9" s="101"/>
      <c r="K9" s="18"/>
      <c r="M9" s="24"/>
      <c r="N9" s="19"/>
      <c r="O9" s="20"/>
      <c r="P9" s="20"/>
      <c r="Q9" s="20"/>
      <c r="R9" s="20"/>
      <c r="S9" s="20"/>
      <c r="T9" s="20"/>
      <c r="U9" s="12"/>
      <c r="V9" s="12"/>
    </row>
    <row r="10" spans="1:27" ht="14.25" customHeight="1" thickBot="1">
      <c r="D10" s="14"/>
      <c r="E10" s="14"/>
      <c r="F10" s="14"/>
      <c r="G10" s="14"/>
      <c r="H10" s="26"/>
      <c r="I10" s="27"/>
      <c r="J10" s="69"/>
      <c r="K10" s="18"/>
      <c r="L10" s="19"/>
      <c r="M10" s="20"/>
      <c r="N10" s="20"/>
      <c r="O10" s="20"/>
      <c r="P10" s="20"/>
      <c r="Q10" s="20"/>
      <c r="R10" s="20"/>
      <c r="S10" s="20"/>
      <c r="T10" s="20"/>
      <c r="U10" s="12"/>
      <c r="V10" s="12"/>
    </row>
    <row r="11" spans="1:27" s="28" customFormat="1" ht="28.5" customHeight="1" thickBot="1">
      <c r="B11" s="102" t="s">
        <v>9</v>
      </c>
      <c r="C11" s="103"/>
      <c r="D11" s="103"/>
      <c r="E11" s="103"/>
      <c r="F11" s="103"/>
      <c r="G11" s="103"/>
      <c r="H11" s="104"/>
      <c r="I11" s="94" t="s">
        <v>10</v>
      </c>
      <c r="J11" s="116" t="s">
        <v>11</v>
      </c>
      <c r="K11" s="108" t="s">
        <v>12</v>
      </c>
      <c r="L11" s="109"/>
      <c r="M11" s="109"/>
      <c r="N11" s="109"/>
      <c r="O11" s="110"/>
      <c r="P11" s="111" t="s">
        <v>13</v>
      </c>
      <c r="Q11" s="112"/>
      <c r="R11" s="113"/>
      <c r="S11" s="114" t="s">
        <v>14</v>
      </c>
      <c r="T11" s="115"/>
      <c r="U11" s="94" t="s">
        <v>15</v>
      </c>
    </row>
    <row r="12" spans="1:27" s="28" customFormat="1" ht="28.5" customHeight="1" thickBot="1">
      <c r="B12" s="105"/>
      <c r="C12" s="106"/>
      <c r="D12" s="106"/>
      <c r="E12" s="106"/>
      <c r="F12" s="106"/>
      <c r="G12" s="106"/>
      <c r="H12" s="107"/>
      <c r="I12" s="95"/>
      <c r="J12" s="117"/>
      <c r="K12" s="29" t="s">
        <v>16</v>
      </c>
      <c r="L12" s="29" t="s">
        <v>17</v>
      </c>
      <c r="M12" s="29" t="s">
        <v>18</v>
      </c>
      <c r="N12" s="29" t="s">
        <v>19</v>
      </c>
      <c r="O12" s="30" t="s">
        <v>20</v>
      </c>
      <c r="P12" s="31" t="s">
        <v>21</v>
      </c>
      <c r="Q12" s="31" t="s">
        <v>22</v>
      </c>
      <c r="R12" s="31" t="s">
        <v>23</v>
      </c>
      <c r="S12" s="78" t="s">
        <v>24</v>
      </c>
      <c r="T12" s="78" t="s">
        <v>25</v>
      </c>
      <c r="U12" s="95"/>
    </row>
    <row r="13" spans="1:27" s="66" customFormat="1" ht="14.25" customHeight="1" thickBot="1">
      <c r="B13" s="96">
        <v>1</v>
      </c>
      <c r="C13" s="97"/>
      <c r="D13" s="97"/>
      <c r="E13" s="97"/>
      <c r="F13" s="97"/>
      <c r="G13" s="97"/>
      <c r="H13" s="98"/>
      <c r="I13" s="62">
        <v>2</v>
      </c>
      <c r="J13" s="70">
        <v>3</v>
      </c>
      <c r="K13" s="74">
        <v>4</v>
      </c>
      <c r="L13" s="62">
        <v>5</v>
      </c>
      <c r="M13" s="75">
        <v>6</v>
      </c>
      <c r="N13" s="62">
        <v>7</v>
      </c>
      <c r="O13" s="63" t="s">
        <v>26</v>
      </c>
      <c r="P13" s="64">
        <v>9</v>
      </c>
      <c r="Q13" s="64">
        <v>10</v>
      </c>
      <c r="R13" s="62" t="s">
        <v>27</v>
      </c>
      <c r="S13" s="74" t="s">
        <v>28</v>
      </c>
      <c r="T13" s="63" t="s">
        <v>29</v>
      </c>
      <c r="U13" s="65">
        <v>14</v>
      </c>
    </row>
    <row r="14" spans="1:27" s="28" customFormat="1" ht="14.25" customHeight="1">
      <c r="B14" s="76"/>
      <c r="C14" s="77"/>
      <c r="D14" s="77"/>
      <c r="E14" s="77"/>
      <c r="F14" s="77"/>
      <c r="G14" s="77"/>
      <c r="H14" s="32"/>
      <c r="I14" s="32"/>
      <c r="J14" s="71"/>
      <c r="K14" s="33"/>
      <c r="L14" s="33"/>
      <c r="M14" s="33"/>
      <c r="N14" s="33"/>
      <c r="O14" s="33">
        <f>SUM(K14:N14)</f>
        <v>0</v>
      </c>
      <c r="P14" s="33"/>
      <c r="Q14" s="33"/>
      <c r="R14" s="33">
        <f>+P14+Q14</f>
        <v>0</v>
      </c>
      <c r="S14" s="34">
        <f>+O14-J14</f>
        <v>0</v>
      </c>
      <c r="T14" s="34" t="str">
        <f t="shared" ref="T14:T40" si="0">IF(J14=0,"",S14/J14)</f>
        <v/>
      </c>
      <c r="U14" s="35"/>
    </row>
    <row r="15" spans="1:27" s="28" customFormat="1" ht="14.25" customHeight="1">
      <c r="B15" s="36"/>
      <c r="C15" s="37" t="s">
        <v>30</v>
      </c>
      <c r="D15" s="1"/>
      <c r="E15" s="1"/>
      <c r="F15" s="1"/>
      <c r="G15" s="1"/>
      <c r="H15" s="1"/>
      <c r="I15" s="38"/>
      <c r="J15" s="8"/>
      <c r="K15" s="39"/>
      <c r="L15" s="39"/>
      <c r="M15" s="8"/>
      <c r="N15" s="8"/>
      <c r="O15" s="33">
        <f>SUM(K15:N15)</f>
        <v>0</v>
      </c>
      <c r="P15" s="8"/>
      <c r="Q15" s="8"/>
      <c r="R15" s="33">
        <f>+P15+Q15</f>
        <v>0</v>
      </c>
      <c r="S15" s="34">
        <f>+O15-J15</f>
        <v>0</v>
      </c>
      <c r="T15" s="34" t="str">
        <f t="shared" si="0"/>
        <v/>
      </c>
      <c r="U15" s="40"/>
      <c r="V15" s="41"/>
    </row>
    <row r="16" spans="1:27" s="41" customFormat="1" ht="14.25" customHeight="1">
      <c r="B16" s="42"/>
      <c r="C16" s="46" t="s">
        <v>31</v>
      </c>
      <c r="D16" s="43"/>
      <c r="E16" s="43"/>
      <c r="F16" s="43"/>
      <c r="G16" s="43"/>
      <c r="H16" s="44"/>
      <c r="I16" s="45"/>
      <c r="J16" s="8"/>
      <c r="K16" s="39"/>
      <c r="L16" s="39"/>
      <c r="M16" s="8"/>
      <c r="N16" s="8"/>
      <c r="O16" s="33">
        <f t="shared" ref="O16:O38" si="1">SUM(K16:N16)</f>
        <v>0</v>
      </c>
      <c r="P16" s="8"/>
      <c r="Q16" s="8"/>
      <c r="R16" s="33">
        <f t="shared" ref="R16:R38" si="2">+P16+Q16</f>
        <v>0</v>
      </c>
      <c r="S16" s="34">
        <f t="shared" ref="S16:S38" si="3">+O16-J16</f>
        <v>0</v>
      </c>
      <c r="T16" s="34" t="str">
        <f t="shared" si="0"/>
        <v/>
      </c>
      <c r="U16" s="40"/>
      <c r="W16" s="28"/>
      <c r="X16" s="28"/>
      <c r="Y16" s="28"/>
      <c r="Z16" s="28"/>
      <c r="AA16" s="28"/>
    </row>
    <row r="17" spans="1:27" s="41" customFormat="1" ht="14.25" customHeight="1">
      <c r="B17" s="42"/>
      <c r="C17" s="43"/>
      <c r="D17" s="43"/>
      <c r="E17" s="43"/>
      <c r="F17" s="43"/>
      <c r="G17" s="43"/>
      <c r="H17" s="44"/>
      <c r="I17" s="45"/>
      <c r="J17" s="8"/>
      <c r="K17" s="39"/>
      <c r="L17" s="39"/>
      <c r="M17" s="8"/>
      <c r="N17" s="8"/>
      <c r="O17" s="33">
        <f t="shared" si="1"/>
        <v>0</v>
      </c>
      <c r="P17" s="8"/>
      <c r="Q17" s="8"/>
      <c r="R17" s="33">
        <f t="shared" si="2"/>
        <v>0</v>
      </c>
      <c r="S17" s="34">
        <f t="shared" si="3"/>
        <v>0</v>
      </c>
      <c r="T17" s="34" t="str">
        <f t="shared" si="0"/>
        <v/>
      </c>
      <c r="U17" s="40"/>
      <c r="W17" s="28"/>
      <c r="X17" s="28"/>
      <c r="Y17" s="28"/>
      <c r="Z17" s="28"/>
      <c r="AA17" s="28"/>
    </row>
    <row r="18" spans="1:27" s="41" customFormat="1" ht="14.25" customHeight="1">
      <c r="B18" s="42"/>
      <c r="C18" s="46" t="s">
        <v>32</v>
      </c>
      <c r="D18" s="43"/>
      <c r="E18" s="43"/>
      <c r="F18" s="43"/>
      <c r="G18" s="43"/>
      <c r="H18" s="44"/>
      <c r="I18" s="45"/>
      <c r="J18" s="93">
        <f>SUM(J19:J28)</f>
        <v>0</v>
      </c>
      <c r="K18" s="93">
        <f t="shared" ref="K18:S18" si="4">SUM(K19:K28)</f>
        <v>7501617.9299999997</v>
      </c>
      <c r="L18" s="93">
        <f t="shared" si="4"/>
        <v>6070311.0199999996</v>
      </c>
      <c r="M18" s="93">
        <f t="shared" si="4"/>
        <v>26279065.670000002</v>
      </c>
      <c r="N18" s="93">
        <f t="shared" si="4"/>
        <v>21597494.609999999</v>
      </c>
      <c r="O18" s="93">
        <f t="shared" si="4"/>
        <v>61448489.229999997</v>
      </c>
      <c r="P18" s="93">
        <f t="shared" si="4"/>
        <v>26255498.879999999</v>
      </c>
      <c r="Q18" s="93">
        <f t="shared" si="4"/>
        <v>35192990.350000001</v>
      </c>
      <c r="R18" s="93">
        <f t="shared" si="4"/>
        <v>61448489.230000004</v>
      </c>
      <c r="S18" s="93">
        <f t="shared" si="4"/>
        <v>61448489.229999997</v>
      </c>
      <c r="T18" s="34" t="str">
        <f t="shared" si="0"/>
        <v/>
      </c>
      <c r="U18" s="40"/>
      <c r="W18" s="28"/>
      <c r="X18" s="28"/>
      <c r="Y18" s="28"/>
      <c r="Z18" s="28"/>
      <c r="AA18" s="28"/>
    </row>
    <row r="19" spans="1:27" s="61" customFormat="1" ht="14.25" customHeight="1">
      <c r="A19" s="59"/>
      <c r="B19" s="60"/>
      <c r="D19" s="3" t="s">
        <v>33</v>
      </c>
      <c r="E19" s="4"/>
      <c r="F19" s="4"/>
      <c r="G19" s="5"/>
      <c r="H19" s="6"/>
      <c r="I19" s="7" t="s">
        <v>34</v>
      </c>
      <c r="J19" s="8"/>
      <c r="K19" s="8">
        <v>780900</v>
      </c>
      <c r="L19" s="8">
        <v>790000</v>
      </c>
      <c r="M19" s="8">
        <v>884050</v>
      </c>
      <c r="N19" s="39">
        <f>3268905-2454950</f>
        <v>813955</v>
      </c>
      <c r="O19" s="33">
        <f>SUM(K19:N19)</f>
        <v>3268905</v>
      </c>
      <c r="P19" s="8">
        <v>3268905</v>
      </c>
      <c r="Q19" s="8"/>
      <c r="R19" s="33">
        <f t="shared" si="2"/>
        <v>3268905</v>
      </c>
      <c r="S19" s="34">
        <f t="shared" si="3"/>
        <v>3268905</v>
      </c>
      <c r="T19" s="34" t="str">
        <f t="shared" si="0"/>
        <v/>
      </c>
      <c r="U19" s="40"/>
      <c r="V19" s="92"/>
      <c r="W19" s="28"/>
      <c r="X19" s="28"/>
      <c r="Y19" s="28"/>
      <c r="Z19" s="28"/>
      <c r="AA19" s="28"/>
    </row>
    <row r="20" spans="1:27" s="61" customFormat="1" ht="14.25" customHeight="1">
      <c r="A20" s="59"/>
      <c r="B20" s="60"/>
      <c r="D20" s="3" t="s">
        <v>35</v>
      </c>
      <c r="E20" s="4"/>
      <c r="F20" s="4"/>
      <c r="G20" s="5"/>
      <c r="H20" s="6"/>
      <c r="I20" s="7" t="s">
        <v>36</v>
      </c>
      <c r="J20" s="8"/>
      <c r="K20" s="8">
        <v>35621.25</v>
      </c>
      <c r="L20" s="8">
        <v>18548.5</v>
      </c>
      <c r="M20" s="8">
        <v>1200</v>
      </c>
      <c r="N20" s="39">
        <f>137219.75-55369.75</f>
        <v>81850</v>
      </c>
      <c r="O20" s="33">
        <f t="shared" si="1"/>
        <v>137219.75</v>
      </c>
      <c r="P20" s="8">
        <v>137219.75</v>
      </c>
      <c r="Q20" s="8"/>
      <c r="R20" s="33">
        <f t="shared" si="2"/>
        <v>137219.75</v>
      </c>
      <c r="S20" s="34">
        <f t="shared" si="3"/>
        <v>137219.75</v>
      </c>
      <c r="T20" s="34" t="str">
        <f t="shared" si="0"/>
        <v/>
      </c>
      <c r="U20" s="40"/>
      <c r="V20" s="92"/>
      <c r="W20" s="28"/>
      <c r="X20" s="28"/>
      <c r="Y20" s="28"/>
      <c r="Z20" s="28"/>
      <c r="AA20" s="28"/>
    </row>
    <row r="21" spans="1:27" s="61" customFormat="1" ht="14.25" customHeight="1">
      <c r="A21" s="59"/>
      <c r="B21" s="60"/>
      <c r="D21" s="3" t="s">
        <v>37</v>
      </c>
      <c r="E21" s="4"/>
      <c r="F21" s="4"/>
      <c r="G21" s="5"/>
      <c r="H21" s="6"/>
      <c r="I21" s="7" t="s">
        <v>62</v>
      </c>
      <c r="J21" s="8"/>
      <c r="K21" s="8">
        <v>6170</v>
      </c>
      <c r="L21" s="8">
        <v>119210</v>
      </c>
      <c r="M21" s="8">
        <v>5300</v>
      </c>
      <c r="N21" s="39">
        <f>187130-130680</f>
        <v>56450</v>
      </c>
      <c r="O21" s="33">
        <f t="shared" si="1"/>
        <v>187130</v>
      </c>
      <c r="P21" s="8">
        <v>186650</v>
      </c>
      <c r="Q21" s="8">
        <f>320+160</f>
        <v>480</v>
      </c>
      <c r="R21" s="33">
        <f t="shared" si="2"/>
        <v>187130</v>
      </c>
      <c r="S21" s="34">
        <f t="shared" si="3"/>
        <v>187130</v>
      </c>
      <c r="T21" s="34" t="str">
        <f t="shared" si="0"/>
        <v/>
      </c>
      <c r="U21" s="40"/>
      <c r="V21" s="92"/>
      <c r="W21" s="28"/>
      <c r="X21" s="28"/>
      <c r="Y21" s="28"/>
      <c r="Z21" s="28"/>
      <c r="AA21" s="28"/>
    </row>
    <row r="22" spans="1:27" s="61" customFormat="1" ht="14.25" customHeight="1">
      <c r="A22" s="59"/>
      <c r="B22" s="60"/>
      <c r="D22" s="3" t="s">
        <v>38</v>
      </c>
      <c r="E22" s="4"/>
      <c r="F22" s="4"/>
      <c r="G22" s="5"/>
      <c r="H22" s="6"/>
      <c r="I22" s="7" t="s">
        <v>39</v>
      </c>
      <c r="J22" s="8"/>
      <c r="K22" s="8">
        <v>1445686.67</v>
      </c>
      <c r="L22" s="8">
        <v>1019200</v>
      </c>
      <c r="M22" s="8">
        <v>759900</v>
      </c>
      <c r="N22" s="39">
        <f>9160521.67-3224786.67</f>
        <v>5935735</v>
      </c>
      <c r="O22" s="33">
        <f t="shared" si="1"/>
        <v>9160521.6699999999</v>
      </c>
      <c r="P22" s="8">
        <v>9160521.6699999999</v>
      </c>
      <c r="Q22" s="8"/>
      <c r="R22" s="33">
        <f t="shared" si="2"/>
        <v>9160521.6699999999</v>
      </c>
      <c r="S22" s="34">
        <f t="shared" si="3"/>
        <v>9160521.6699999999</v>
      </c>
      <c r="T22" s="34" t="str">
        <f t="shared" si="0"/>
        <v/>
      </c>
      <c r="U22" s="40"/>
      <c r="V22" s="92"/>
      <c r="W22" s="28"/>
      <c r="X22" s="28"/>
      <c r="Y22" s="28"/>
      <c r="Z22" s="28"/>
      <c r="AA22" s="28"/>
    </row>
    <row r="23" spans="1:27" s="61" customFormat="1" ht="14.25" customHeight="1">
      <c r="A23" s="59"/>
      <c r="B23" s="60"/>
      <c r="D23" s="3" t="s">
        <v>40</v>
      </c>
      <c r="E23" s="4"/>
      <c r="F23" s="4"/>
      <c r="G23" s="5"/>
      <c r="H23" s="6"/>
      <c r="I23" s="7" t="s">
        <v>63</v>
      </c>
      <c r="J23" s="8"/>
      <c r="K23" s="8">
        <v>5115109.5999999996</v>
      </c>
      <c r="L23" s="8">
        <v>4064231.5999999996</v>
      </c>
      <c r="M23" s="8">
        <v>4956204.5999999996</v>
      </c>
      <c r="N23" s="39">
        <f>-14135545.8+28839581.13</f>
        <v>14704035.329999998</v>
      </c>
      <c r="O23" s="33">
        <f t="shared" si="1"/>
        <v>28839581.129999995</v>
      </c>
      <c r="P23" s="8">
        <v>13221179.5</v>
      </c>
      <c r="Q23" s="8">
        <v>15618401.630000001</v>
      </c>
      <c r="R23" s="33">
        <f t="shared" si="2"/>
        <v>28839581.130000003</v>
      </c>
      <c r="S23" s="34">
        <f t="shared" si="3"/>
        <v>28839581.129999995</v>
      </c>
      <c r="T23" s="34" t="str">
        <f t="shared" si="0"/>
        <v/>
      </c>
      <c r="U23" s="40"/>
      <c r="V23" s="92"/>
      <c r="W23" s="28"/>
      <c r="X23" s="28"/>
      <c r="Y23" s="28"/>
      <c r="Z23" s="28"/>
      <c r="AA23" s="28"/>
    </row>
    <row r="24" spans="1:27" s="61" customFormat="1" ht="14.25" customHeight="1">
      <c r="A24" s="59"/>
      <c r="B24" s="60"/>
      <c r="D24" s="3" t="s">
        <v>53</v>
      </c>
      <c r="E24" s="4"/>
      <c r="F24" s="4"/>
      <c r="G24" s="5"/>
      <c r="H24" s="6"/>
      <c r="I24" s="7" t="s">
        <v>41</v>
      </c>
      <c r="J24" s="8"/>
      <c r="K24" s="8">
        <v>97144.75</v>
      </c>
      <c r="L24" s="8">
        <v>42820.25</v>
      </c>
      <c r="M24" s="8">
        <v>140880.49</v>
      </c>
      <c r="N24" s="39">
        <f>280845.49-280845.49</f>
        <v>0</v>
      </c>
      <c r="O24" s="33">
        <f t="shared" si="1"/>
        <v>280845.49</v>
      </c>
      <c r="P24" s="8">
        <v>280845.49</v>
      </c>
      <c r="Q24" s="8"/>
      <c r="R24" s="33">
        <f t="shared" si="2"/>
        <v>280845.49</v>
      </c>
      <c r="S24" s="34">
        <f t="shared" si="3"/>
        <v>280845.49</v>
      </c>
      <c r="T24" s="34" t="str">
        <f t="shared" si="0"/>
        <v/>
      </c>
      <c r="U24" s="40"/>
      <c r="V24" s="92"/>
      <c r="W24" s="28"/>
      <c r="X24" s="28"/>
      <c r="Y24" s="28"/>
      <c r="Z24" s="28"/>
      <c r="AA24" s="28"/>
    </row>
    <row r="25" spans="1:27" s="61" customFormat="1" ht="14.25" customHeight="1">
      <c r="A25" s="59"/>
      <c r="B25" s="60"/>
      <c r="D25" s="3" t="s">
        <v>42</v>
      </c>
      <c r="E25" s="4"/>
      <c r="F25" s="4"/>
      <c r="G25" s="5"/>
      <c r="H25" s="6"/>
      <c r="I25" s="7" t="s">
        <v>43</v>
      </c>
      <c r="J25" s="8"/>
      <c r="K25" s="8"/>
      <c r="L25" s="8"/>
      <c r="M25" s="8"/>
      <c r="N25" s="39"/>
      <c r="O25" s="33">
        <f>SUM(K25:N25)</f>
        <v>0</v>
      </c>
      <c r="P25" s="8">
        <v>0</v>
      </c>
      <c r="Q25" s="8"/>
      <c r="R25" s="33">
        <f t="shared" si="2"/>
        <v>0</v>
      </c>
      <c r="S25" s="34">
        <f t="shared" si="3"/>
        <v>0</v>
      </c>
      <c r="T25" s="34" t="str">
        <f t="shared" si="0"/>
        <v/>
      </c>
      <c r="U25" s="40"/>
      <c r="V25" s="92"/>
      <c r="W25" s="28"/>
      <c r="X25" s="28"/>
      <c r="Y25" s="28"/>
      <c r="Z25" s="28"/>
      <c r="AA25" s="28"/>
    </row>
    <row r="26" spans="1:27" s="61" customFormat="1" ht="14.25" customHeight="1">
      <c r="A26" s="59"/>
      <c r="B26" s="60"/>
      <c r="D26" s="3" t="s">
        <v>44</v>
      </c>
      <c r="E26" s="4"/>
      <c r="F26" s="4"/>
      <c r="G26" s="5"/>
      <c r="H26" s="6"/>
      <c r="I26" s="7" t="s">
        <v>45</v>
      </c>
      <c r="J26" s="8"/>
      <c r="K26" s="8">
        <v>19912</v>
      </c>
      <c r="L26" s="8">
        <v>15200</v>
      </c>
      <c r="M26" s="8">
        <v>400</v>
      </c>
      <c r="N26" s="39">
        <f>39662-35512</f>
        <v>4150</v>
      </c>
      <c r="O26" s="33">
        <f t="shared" si="1"/>
        <v>39662</v>
      </c>
      <c r="P26" s="8">
        <v>0</v>
      </c>
      <c r="Q26" s="8">
        <v>39662</v>
      </c>
      <c r="R26" s="33">
        <f t="shared" si="2"/>
        <v>39662</v>
      </c>
      <c r="S26" s="34">
        <f t="shared" si="3"/>
        <v>39662</v>
      </c>
      <c r="T26" s="34" t="str">
        <f t="shared" si="0"/>
        <v/>
      </c>
      <c r="U26" s="40"/>
      <c r="V26" s="92"/>
      <c r="W26" s="28"/>
      <c r="X26" s="28"/>
      <c r="Y26" s="28"/>
      <c r="Z26" s="28"/>
      <c r="AA26" s="28"/>
    </row>
    <row r="27" spans="1:27" s="61" customFormat="1" ht="14.25" customHeight="1">
      <c r="A27" s="59"/>
      <c r="B27" s="60"/>
      <c r="D27" s="3" t="s">
        <v>46</v>
      </c>
      <c r="E27" s="4"/>
      <c r="F27" s="4"/>
      <c r="G27" s="5"/>
      <c r="H27" s="6"/>
      <c r="I27" s="7" t="s">
        <v>47</v>
      </c>
      <c r="J27" s="8"/>
      <c r="K27" s="8">
        <v>1073.6600000000001</v>
      </c>
      <c r="L27" s="8">
        <v>1100.67</v>
      </c>
      <c r="M27" s="8">
        <v>1130.58</v>
      </c>
      <c r="N27" s="39">
        <f>4624.19-3304.91</f>
        <v>1319.2799999999997</v>
      </c>
      <c r="O27" s="33">
        <f t="shared" si="1"/>
        <v>4624.1899999999996</v>
      </c>
      <c r="P27" s="8">
        <v>177.46999999999935</v>
      </c>
      <c r="Q27" s="8">
        <v>4446.72</v>
      </c>
      <c r="R27" s="33">
        <f t="shared" si="2"/>
        <v>4624.1899999999996</v>
      </c>
      <c r="S27" s="34">
        <f t="shared" si="3"/>
        <v>4624.1899999999996</v>
      </c>
      <c r="T27" s="34" t="str">
        <f t="shared" si="0"/>
        <v/>
      </c>
      <c r="U27" s="40"/>
      <c r="V27" s="92"/>
      <c r="W27" s="28"/>
      <c r="X27" s="28"/>
      <c r="Y27" s="28"/>
      <c r="Z27" s="28"/>
      <c r="AA27" s="28"/>
    </row>
    <row r="28" spans="1:27" s="61" customFormat="1" ht="14.25" customHeight="1">
      <c r="A28" s="59"/>
      <c r="B28" s="60"/>
      <c r="D28" s="3" t="s">
        <v>48</v>
      </c>
      <c r="E28" s="4"/>
      <c r="F28" s="4"/>
      <c r="G28" s="5"/>
      <c r="H28" s="6"/>
      <c r="I28" s="7" t="s">
        <v>49</v>
      </c>
      <c r="J28" s="8"/>
      <c r="K28" s="8">
        <v>0</v>
      </c>
      <c r="L28" s="8">
        <v>0</v>
      </c>
      <c r="M28" s="8">
        <v>19530000</v>
      </c>
      <c r="N28" s="39">
        <f>19530000-19530000</f>
        <v>0</v>
      </c>
      <c r="O28" s="33">
        <f t="shared" si="1"/>
        <v>19530000</v>
      </c>
      <c r="P28" s="8">
        <v>0</v>
      </c>
      <c r="Q28" s="8">
        <v>19530000</v>
      </c>
      <c r="R28" s="33">
        <f t="shared" si="2"/>
        <v>19530000</v>
      </c>
      <c r="S28" s="34">
        <f t="shared" si="3"/>
        <v>19530000</v>
      </c>
      <c r="T28" s="34" t="str">
        <f t="shared" si="0"/>
        <v/>
      </c>
      <c r="U28" s="40"/>
      <c r="V28" s="92"/>
      <c r="W28" s="28"/>
      <c r="X28" s="28"/>
      <c r="Y28" s="28"/>
      <c r="Z28" s="28"/>
      <c r="AA28" s="28"/>
    </row>
    <row r="29" spans="1:27" s="41" customFormat="1" ht="14.25" customHeight="1">
      <c r="B29" s="47"/>
      <c r="C29" s="48"/>
      <c r="D29" s="48"/>
      <c r="E29" s="48"/>
      <c r="F29" s="48"/>
      <c r="G29" s="48"/>
      <c r="H29" s="44"/>
      <c r="I29" s="45"/>
      <c r="J29" s="8"/>
      <c r="K29" s="8"/>
      <c r="L29" s="8"/>
      <c r="M29" s="8"/>
      <c r="N29" s="39"/>
      <c r="O29" s="33">
        <f t="shared" si="1"/>
        <v>0</v>
      </c>
      <c r="P29" s="8"/>
      <c r="Q29" s="8"/>
      <c r="R29" s="33">
        <f t="shared" si="2"/>
        <v>0</v>
      </c>
      <c r="S29" s="34">
        <f t="shared" si="3"/>
        <v>0</v>
      </c>
      <c r="T29" s="34" t="str">
        <f t="shared" si="0"/>
        <v/>
      </c>
      <c r="U29" s="40"/>
      <c r="W29" s="28"/>
      <c r="X29" s="28"/>
      <c r="Y29" s="28"/>
      <c r="Z29" s="28"/>
      <c r="AA29" s="28"/>
    </row>
    <row r="30" spans="1:27" s="41" customFormat="1" ht="14.25" customHeight="1">
      <c r="B30" s="47"/>
      <c r="C30" s="37" t="s">
        <v>50</v>
      </c>
      <c r="D30" s="48"/>
      <c r="E30" s="48"/>
      <c r="F30" s="48"/>
      <c r="G30" s="48"/>
      <c r="H30" s="44"/>
      <c r="I30" s="45"/>
      <c r="J30" s="8"/>
      <c r="K30" s="39"/>
      <c r="L30" s="39"/>
      <c r="M30" s="8"/>
      <c r="N30" s="8"/>
      <c r="O30" s="33">
        <f t="shared" si="1"/>
        <v>0</v>
      </c>
      <c r="P30" s="8"/>
      <c r="Q30" s="8"/>
      <c r="R30" s="33">
        <f t="shared" si="2"/>
        <v>0</v>
      </c>
      <c r="S30" s="34">
        <f t="shared" si="3"/>
        <v>0</v>
      </c>
      <c r="T30" s="34" t="str">
        <f t="shared" si="0"/>
        <v/>
      </c>
      <c r="U30" s="40"/>
      <c r="W30" s="28"/>
      <c r="X30" s="28"/>
      <c r="Y30" s="28"/>
      <c r="Z30" s="28"/>
      <c r="AA30" s="28"/>
    </row>
    <row r="31" spans="1:27" s="41" customFormat="1" ht="14.25" customHeight="1">
      <c r="B31" s="47"/>
      <c r="C31" s="37" t="s">
        <v>51</v>
      </c>
      <c r="D31" s="48"/>
      <c r="E31" s="48"/>
      <c r="F31" s="48"/>
      <c r="G31" s="48"/>
      <c r="H31" s="44"/>
      <c r="I31" s="49"/>
      <c r="J31" s="8"/>
      <c r="K31" s="39"/>
      <c r="L31" s="39"/>
      <c r="M31" s="8"/>
      <c r="N31" s="8"/>
      <c r="O31" s="33">
        <f t="shared" si="1"/>
        <v>0</v>
      </c>
      <c r="P31" s="8"/>
      <c r="Q31" s="8"/>
      <c r="R31" s="33">
        <f t="shared" si="2"/>
        <v>0</v>
      </c>
      <c r="S31" s="34">
        <f t="shared" si="3"/>
        <v>0</v>
      </c>
      <c r="T31" s="34" t="str">
        <f t="shared" si="0"/>
        <v/>
      </c>
      <c r="U31" s="40"/>
      <c r="W31" s="28"/>
      <c r="X31" s="28"/>
      <c r="Y31" s="28"/>
      <c r="Z31" s="28"/>
      <c r="AA31" s="28"/>
    </row>
    <row r="32" spans="1:27" s="41" customFormat="1" ht="14.25" customHeight="1">
      <c r="B32" s="47"/>
      <c r="C32" s="37"/>
      <c r="D32" s="50"/>
      <c r="E32" s="48"/>
      <c r="F32" s="48"/>
      <c r="G32" s="48"/>
      <c r="H32" s="44"/>
      <c r="I32" s="49"/>
      <c r="J32" s="8"/>
      <c r="K32" s="39"/>
      <c r="L32" s="39"/>
      <c r="M32" s="8"/>
      <c r="N32" s="8"/>
      <c r="O32" s="33">
        <f t="shared" si="1"/>
        <v>0</v>
      </c>
      <c r="P32" s="8"/>
      <c r="Q32" s="8"/>
      <c r="R32" s="33">
        <f t="shared" si="2"/>
        <v>0</v>
      </c>
      <c r="S32" s="34">
        <f t="shared" si="3"/>
        <v>0</v>
      </c>
      <c r="T32" s="34" t="str">
        <f t="shared" si="0"/>
        <v/>
      </c>
      <c r="U32" s="40"/>
      <c r="W32" s="28"/>
      <c r="X32" s="28"/>
      <c r="Y32" s="28"/>
      <c r="Z32" s="28"/>
      <c r="AA32" s="28"/>
    </row>
    <row r="33" spans="1:27" s="41" customFormat="1" ht="14.25" customHeight="1">
      <c r="B33" s="42"/>
      <c r="C33" s="46" t="s">
        <v>31</v>
      </c>
      <c r="D33" s="43"/>
      <c r="E33" s="43"/>
      <c r="F33" s="43"/>
      <c r="G33" s="43"/>
      <c r="H33" s="44"/>
      <c r="I33" s="45"/>
      <c r="J33" s="8"/>
      <c r="K33" s="39"/>
      <c r="L33" s="39"/>
      <c r="M33" s="8"/>
      <c r="N33" s="8"/>
      <c r="O33" s="33">
        <f t="shared" si="1"/>
        <v>0</v>
      </c>
      <c r="P33" s="8"/>
      <c r="Q33" s="8"/>
      <c r="R33" s="33">
        <f t="shared" si="2"/>
        <v>0</v>
      </c>
      <c r="S33" s="34">
        <f t="shared" si="3"/>
        <v>0</v>
      </c>
      <c r="T33" s="34" t="str">
        <f t="shared" si="0"/>
        <v/>
      </c>
      <c r="U33" s="40"/>
      <c r="W33" s="28"/>
      <c r="X33" s="28"/>
      <c r="Y33" s="28"/>
      <c r="Z33" s="28"/>
      <c r="AA33" s="28"/>
    </row>
    <row r="34" spans="1:27" s="41" customFormat="1" ht="14.25" customHeight="1">
      <c r="B34" s="42"/>
      <c r="C34" s="46" t="s">
        <v>32</v>
      </c>
      <c r="D34" s="43"/>
      <c r="E34" s="43"/>
      <c r="F34" s="43"/>
      <c r="G34" s="43"/>
      <c r="H34" s="44"/>
      <c r="I34" s="45"/>
      <c r="J34" s="8"/>
      <c r="K34" s="39"/>
      <c r="L34" s="39"/>
      <c r="M34" s="8"/>
      <c r="N34" s="8"/>
      <c r="O34" s="33">
        <f t="shared" si="1"/>
        <v>0</v>
      </c>
      <c r="P34" s="8"/>
      <c r="Q34" s="8"/>
      <c r="R34" s="33">
        <f t="shared" si="2"/>
        <v>0</v>
      </c>
      <c r="S34" s="34">
        <f t="shared" si="3"/>
        <v>0</v>
      </c>
      <c r="T34" s="34" t="str">
        <f t="shared" si="0"/>
        <v/>
      </c>
      <c r="U34" s="40"/>
      <c r="W34" s="28"/>
      <c r="X34" s="28"/>
      <c r="Y34" s="28"/>
      <c r="Z34" s="28"/>
      <c r="AA34" s="28"/>
    </row>
    <row r="35" spans="1:27" s="41" customFormat="1" ht="14.25" customHeight="1">
      <c r="B35" s="42"/>
      <c r="C35" s="43"/>
      <c r="D35" s="50"/>
      <c r="E35" s="43"/>
      <c r="F35" s="43"/>
      <c r="G35" s="43"/>
      <c r="H35" s="44"/>
      <c r="I35" s="45"/>
      <c r="J35" s="8"/>
      <c r="K35" s="39"/>
      <c r="L35" s="39"/>
      <c r="M35" s="8"/>
      <c r="N35" s="8"/>
      <c r="O35" s="33">
        <f t="shared" si="1"/>
        <v>0</v>
      </c>
      <c r="P35" s="8"/>
      <c r="Q35" s="8"/>
      <c r="R35" s="33">
        <f t="shared" si="2"/>
        <v>0</v>
      </c>
      <c r="S35" s="34">
        <f t="shared" si="3"/>
        <v>0</v>
      </c>
      <c r="T35" s="34" t="str">
        <f t="shared" si="0"/>
        <v/>
      </c>
      <c r="U35" s="40"/>
      <c r="W35" s="28"/>
      <c r="X35" s="28"/>
      <c r="Y35" s="28"/>
      <c r="Z35" s="28"/>
      <c r="AA35" s="28"/>
    </row>
    <row r="36" spans="1:27" s="41" customFormat="1" ht="14.25" customHeight="1">
      <c r="B36" s="47"/>
      <c r="C36" s="37" t="s">
        <v>52</v>
      </c>
      <c r="D36" s="48"/>
      <c r="E36" s="48"/>
      <c r="F36" s="48"/>
      <c r="G36" s="48"/>
      <c r="H36" s="44"/>
      <c r="I36" s="49"/>
      <c r="J36" s="8"/>
      <c r="K36" s="39"/>
      <c r="L36" s="39"/>
      <c r="M36" s="8"/>
      <c r="N36" s="8"/>
      <c r="O36" s="33">
        <f t="shared" si="1"/>
        <v>0</v>
      </c>
      <c r="P36" s="8"/>
      <c r="Q36" s="8"/>
      <c r="R36" s="33">
        <f t="shared" si="2"/>
        <v>0</v>
      </c>
      <c r="S36" s="34">
        <f t="shared" si="3"/>
        <v>0</v>
      </c>
      <c r="T36" s="34" t="str">
        <f t="shared" si="0"/>
        <v/>
      </c>
      <c r="U36" s="40"/>
      <c r="W36" s="28"/>
      <c r="X36" s="28"/>
      <c r="Y36" s="28"/>
      <c r="Z36" s="28"/>
      <c r="AA36" s="28"/>
    </row>
    <row r="37" spans="1:27" s="41" customFormat="1" ht="14.25" customHeight="1">
      <c r="B37" s="47"/>
      <c r="C37" s="48"/>
      <c r="D37" s="48"/>
      <c r="E37" s="48"/>
      <c r="F37" s="48"/>
      <c r="G37" s="48"/>
      <c r="H37" s="44"/>
      <c r="I37" s="45"/>
      <c r="J37" s="8"/>
      <c r="K37" s="39"/>
      <c r="L37" s="39"/>
      <c r="M37" s="8"/>
      <c r="N37" s="8"/>
      <c r="O37" s="33">
        <f t="shared" si="1"/>
        <v>0</v>
      </c>
      <c r="P37" s="8"/>
      <c r="Q37" s="8"/>
      <c r="R37" s="33">
        <f t="shared" si="2"/>
        <v>0</v>
      </c>
      <c r="S37" s="34">
        <f t="shared" si="3"/>
        <v>0</v>
      </c>
      <c r="T37" s="34" t="str">
        <f t="shared" si="0"/>
        <v/>
      </c>
      <c r="U37" s="40"/>
      <c r="W37" s="28"/>
      <c r="X37" s="28"/>
      <c r="Y37" s="28"/>
      <c r="Z37" s="28"/>
      <c r="AA37" s="28"/>
    </row>
    <row r="38" spans="1:27" s="41" customFormat="1" ht="14.25" customHeight="1">
      <c r="B38" s="47"/>
      <c r="C38" s="37" t="s">
        <v>54</v>
      </c>
      <c r="D38" s="48"/>
      <c r="E38" s="48"/>
      <c r="F38" s="48"/>
      <c r="G38" s="48"/>
      <c r="H38" s="44"/>
      <c r="I38" s="49"/>
      <c r="J38" s="8"/>
      <c r="K38" s="39"/>
      <c r="L38" s="39"/>
      <c r="M38" s="8"/>
      <c r="N38" s="8"/>
      <c r="O38" s="33">
        <f t="shared" si="1"/>
        <v>0</v>
      </c>
      <c r="P38" s="8"/>
      <c r="Q38" s="8"/>
      <c r="R38" s="33">
        <f t="shared" si="2"/>
        <v>0</v>
      </c>
      <c r="S38" s="34">
        <f t="shared" si="3"/>
        <v>0</v>
      </c>
      <c r="T38" s="34" t="str">
        <f t="shared" si="0"/>
        <v/>
      </c>
      <c r="U38" s="40"/>
      <c r="W38" s="28"/>
      <c r="X38" s="28"/>
      <c r="Y38" s="28"/>
      <c r="Z38" s="28"/>
      <c r="AA38" s="28"/>
    </row>
    <row r="39" spans="1:27" s="41" customFormat="1" ht="14.25" customHeight="1">
      <c r="A39" s="51"/>
      <c r="B39" s="42"/>
      <c r="C39" s="43"/>
      <c r="D39" s="43"/>
      <c r="E39" s="43"/>
      <c r="F39" s="43"/>
      <c r="G39" s="43"/>
      <c r="H39" s="44"/>
      <c r="I39" s="44"/>
      <c r="J39" s="57"/>
      <c r="K39" s="44"/>
      <c r="L39" s="44"/>
      <c r="M39" s="44"/>
      <c r="N39" s="44"/>
      <c r="O39" s="44"/>
      <c r="P39" s="44"/>
      <c r="Q39" s="44"/>
      <c r="R39" s="44"/>
      <c r="S39" s="44"/>
      <c r="T39" s="34"/>
      <c r="U39" s="40"/>
      <c r="W39" s="28"/>
      <c r="X39" s="28"/>
      <c r="Y39" s="28"/>
      <c r="Z39" s="28"/>
      <c r="AA39" s="28"/>
    </row>
    <row r="40" spans="1:27" s="41" customFormat="1" ht="14.25" customHeight="1">
      <c r="A40" s="51"/>
      <c r="B40" s="42"/>
      <c r="C40" s="46" t="s">
        <v>20</v>
      </c>
      <c r="D40" s="43"/>
      <c r="E40" s="43"/>
      <c r="F40" s="43"/>
      <c r="G40" s="43"/>
      <c r="H40" s="44"/>
      <c r="I40" s="44"/>
      <c r="J40" s="58">
        <f>+J18</f>
        <v>0</v>
      </c>
      <c r="K40" s="58">
        <f t="shared" ref="K40:S40" si="5">+K18</f>
        <v>7501617.9299999997</v>
      </c>
      <c r="L40" s="58">
        <f t="shared" si="5"/>
        <v>6070311.0199999996</v>
      </c>
      <c r="M40" s="58">
        <f t="shared" si="5"/>
        <v>26279065.670000002</v>
      </c>
      <c r="N40" s="58">
        <f t="shared" si="5"/>
        <v>21597494.609999999</v>
      </c>
      <c r="O40" s="58">
        <f t="shared" si="5"/>
        <v>61448489.229999997</v>
      </c>
      <c r="P40" s="58">
        <f t="shared" si="5"/>
        <v>26255498.879999999</v>
      </c>
      <c r="Q40" s="58">
        <f t="shared" si="5"/>
        <v>35192990.350000001</v>
      </c>
      <c r="R40" s="58">
        <f t="shared" si="5"/>
        <v>61448489.230000004</v>
      </c>
      <c r="S40" s="58">
        <f t="shared" si="5"/>
        <v>61448489.229999997</v>
      </c>
      <c r="T40" s="34" t="str">
        <f t="shared" si="0"/>
        <v/>
      </c>
      <c r="U40" s="40"/>
    </row>
    <row r="41" spans="1:27" ht="14.25" customHeight="1" thickBot="1">
      <c r="A41" s="37"/>
      <c r="B41" s="52"/>
      <c r="C41" s="53"/>
      <c r="D41" s="53"/>
      <c r="E41" s="53"/>
      <c r="F41" s="53"/>
      <c r="G41" s="53"/>
      <c r="H41" s="54"/>
      <c r="I41" s="54"/>
      <c r="J41" s="72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79"/>
    </row>
    <row r="42" spans="1:27"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41"/>
      <c r="W42" s="28"/>
      <c r="X42" s="28"/>
      <c r="Y42" s="28"/>
      <c r="Z42" s="28"/>
    </row>
    <row r="43" spans="1:27" s="85" customFormat="1" ht="15.75">
      <c r="A43" s="80"/>
      <c r="B43" s="80"/>
      <c r="C43" s="80"/>
      <c r="D43" s="80"/>
      <c r="E43" s="80" t="s">
        <v>55</v>
      </c>
      <c r="F43" s="80"/>
      <c r="G43" s="80"/>
      <c r="H43" s="80"/>
      <c r="I43" s="80"/>
      <c r="J43" s="81"/>
      <c r="K43" s="80"/>
      <c r="M43" s="81"/>
      <c r="N43" s="80" t="s">
        <v>65</v>
      </c>
      <c r="O43" s="82"/>
      <c r="P43" s="82"/>
      <c r="Q43" s="82"/>
      <c r="R43" s="82"/>
      <c r="S43" s="82"/>
      <c r="T43" s="82"/>
      <c r="U43" s="82"/>
      <c r="V43" s="83"/>
      <c r="W43" s="84"/>
      <c r="X43" s="84"/>
      <c r="Y43" s="84"/>
      <c r="Z43" s="84"/>
    </row>
    <row r="44" spans="1:27" s="85" customFormat="1" ht="15.75">
      <c r="A44" s="80"/>
      <c r="B44" s="80"/>
      <c r="C44" s="80"/>
      <c r="D44" s="80"/>
      <c r="E44" s="80"/>
      <c r="F44" s="80"/>
      <c r="G44" s="80"/>
      <c r="H44" s="80"/>
      <c r="I44" s="80"/>
      <c r="J44" s="81"/>
      <c r="K44" s="80"/>
      <c r="M44" s="81"/>
      <c r="N44" s="80"/>
      <c r="O44" s="82"/>
      <c r="P44" s="82"/>
      <c r="Q44" s="82"/>
      <c r="R44" s="82"/>
      <c r="S44" s="82"/>
      <c r="T44" s="82"/>
      <c r="U44" s="82"/>
      <c r="V44" s="83"/>
      <c r="W44" s="84"/>
      <c r="X44" s="84"/>
      <c r="Y44" s="84"/>
      <c r="Z44" s="84"/>
    </row>
    <row r="45" spans="1:27" s="85" customFormat="1" ht="15.75">
      <c r="A45" s="80"/>
      <c r="B45" s="80"/>
      <c r="C45" s="80"/>
      <c r="D45" s="80"/>
      <c r="E45" s="80"/>
      <c r="F45" s="80"/>
      <c r="G45" s="80"/>
      <c r="H45" s="80"/>
      <c r="I45" s="80"/>
      <c r="J45" s="81"/>
      <c r="K45" s="80"/>
      <c r="M45" s="81"/>
      <c r="N45" s="80"/>
      <c r="O45" s="82"/>
      <c r="P45" s="82"/>
      <c r="Q45" s="82"/>
      <c r="R45" s="82"/>
      <c r="S45" s="82"/>
      <c r="T45" s="82"/>
      <c r="U45" s="82"/>
      <c r="V45" s="83"/>
      <c r="W45" s="84"/>
      <c r="X45" s="84"/>
      <c r="Y45" s="84"/>
      <c r="Z45" s="84"/>
    </row>
    <row r="46" spans="1:27" s="85" customFormat="1" ht="15.75">
      <c r="A46" s="86"/>
      <c r="B46" s="86"/>
      <c r="C46" s="86"/>
      <c r="D46" s="86"/>
      <c r="E46" s="89" t="s">
        <v>56</v>
      </c>
      <c r="F46" s="86"/>
      <c r="G46" s="86"/>
      <c r="H46" s="86"/>
      <c r="I46" s="86"/>
      <c r="J46" s="87"/>
      <c r="K46" s="86"/>
      <c r="M46" s="87"/>
      <c r="N46" s="88" t="s">
        <v>57</v>
      </c>
      <c r="O46" s="82"/>
      <c r="P46" s="82"/>
      <c r="Q46" s="82"/>
      <c r="R46" s="82"/>
      <c r="S46" s="82"/>
      <c r="T46" s="82"/>
      <c r="U46" s="82"/>
      <c r="V46" s="83"/>
      <c r="W46" s="84"/>
      <c r="X46" s="84"/>
      <c r="Y46" s="84"/>
      <c r="Z46" s="84"/>
    </row>
    <row r="47" spans="1:27" s="85" customFormat="1" ht="15.75">
      <c r="A47" s="86"/>
      <c r="B47" s="86"/>
      <c r="C47" s="86"/>
      <c r="D47" s="86"/>
      <c r="E47" s="86" t="s">
        <v>58</v>
      </c>
      <c r="F47" s="86"/>
      <c r="G47" s="86"/>
      <c r="H47" s="86"/>
      <c r="I47" s="86"/>
      <c r="J47" s="87"/>
      <c r="K47" s="86"/>
      <c r="M47" s="87"/>
      <c r="N47" s="86" t="s">
        <v>59</v>
      </c>
      <c r="O47" s="82"/>
      <c r="P47" s="82"/>
      <c r="Q47" s="82"/>
      <c r="R47" s="82"/>
      <c r="S47" s="82"/>
      <c r="T47" s="82"/>
      <c r="U47" s="82"/>
      <c r="V47" s="83"/>
      <c r="W47" s="84"/>
      <c r="X47" s="84"/>
      <c r="Y47" s="84"/>
      <c r="Z47" s="84"/>
    </row>
    <row r="48" spans="1:27" s="85" customFormat="1" ht="15.75">
      <c r="A48" s="80"/>
      <c r="B48" s="80"/>
      <c r="C48" s="80"/>
      <c r="D48" s="80"/>
      <c r="E48" s="80" t="s">
        <v>60</v>
      </c>
      <c r="F48" s="80"/>
      <c r="G48" s="80"/>
      <c r="H48" s="80"/>
      <c r="I48" s="80"/>
      <c r="J48" s="81"/>
      <c r="K48" s="80"/>
      <c r="M48" s="81"/>
      <c r="N48" s="80" t="s">
        <v>60</v>
      </c>
      <c r="O48" s="82"/>
      <c r="P48" s="82"/>
      <c r="Q48" s="82"/>
      <c r="R48" s="82"/>
      <c r="S48" s="82"/>
      <c r="T48" s="82"/>
      <c r="U48" s="82"/>
      <c r="V48" s="83"/>
      <c r="W48" s="84"/>
      <c r="X48" s="84"/>
      <c r="Y48" s="84"/>
      <c r="Z48" s="84"/>
    </row>
    <row r="49" spans="1:26"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41"/>
      <c r="W49" s="28"/>
      <c r="X49" s="28"/>
      <c r="Y49" s="28"/>
      <c r="Z49" s="28"/>
    </row>
    <row r="50" spans="1:26"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41"/>
      <c r="W50" s="28"/>
      <c r="X50" s="28"/>
      <c r="Y50" s="28"/>
      <c r="Z50" s="28"/>
    </row>
    <row r="51" spans="1:26" ht="16.5">
      <c r="A51" s="90"/>
      <c r="B51" s="90"/>
      <c r="D51" s="90"/>
      <c r="E51" s="90"/>
      <c r="K51" s="73"/>
      <c r="L51" s="73"/>
      <c r="M51" s="73"/>
      <c r="N51" s="73"/>
      <c r="O51" s="91"/>
      <c r="P51" s="25"/>
      <c r="Q51" s="25"/>
      <c r="R51" s="25"/>
      <c r="S51" s="25"/>
      <c r="T51" s="25"/>
      <c r="U51" s="25"/>
      <c r="V51" s="41"/>
      <c r="W51" s="28"/>
      <c r="X51" s="28"/>
      <c r="Y51" s="28"/>
      <c r="Z51" s="28"/>
    </row>
    <row r="52" spans="1:26" ht="16.5">
      <c r="A52" s="90"/>
      <c r="B52" s="90"/>
      <c r="D52" s="90"/>
      <c r="E52" s="90"/>
      <c r="K52" s="73"/>
      <c r="L52" s="73"/>
      <c r="M52" s="73"/>
      <c r="N52" s="73"/>
      <c r="O52" s="91"/>
      <c r="P52" s="25"/>
      <c r="Q52" s="25"/>
      <c r="R52" s="25"/>
      <c r="S52" s="25"/>
      <c r="T52" s="25"/>
      <c r="U52" s="25"/>
      <c r="V52" s="41"/>
      <c r="W52" s="28"/>
      <c r="X52" s="28"/>
      <c r="Y52" s="28"/>
      <c r="Z52" s="28"/>
    </row>
    <row r="53" spans="1:26" ht="16.5">
      <c r="A53" s="90"/>
      <c r="B53" s="90"/>
      <c r="D53" s="90"/>
      <c r="E53" s="90"/>
      <c r="K53" s="73"/>
      <c r="L53" s="73"/>
      <c r="M53" s="73"/>
      <c r="N53" s="73"/>
      <c r="O53" s="91"/>
      <c r="P53" s="25"/>
      <c r="Q53" s="25"/>
      <c r="R53" s="25"/>
      <c r="S53" s="25"/>
      <c r="T53" s="25"/>
      <c r="U53" s="25"/>
      <c r="V53" s="41"/>
      <c r="W53" s="28"/>
      <c r="X53" s="28"/>
      <c r="Y53" s="28"/>
      <c r="Z53" s="28"/>
    </row>
    <row r="54" spans="1:26" ht="16.5">
      <c r="A54" s="90"/>
      <c r="B54" s="90"/>
      <c r="D54" s="90"/>
      <c r="E54" s="90"/>
      <c r="K54" s="73"/>
      <c r="L54" s="73"/>
      <c r="M54" s="73"/>
      <c r="N54" s="73"/>
      <c r="O54" s="91"/>
      <c r="P54" s="25"/>
      <c r="Q54" s="25"/>
      <c r="R54" s="25"/>
      <c r="S54" s="25"/>
      <c r="T54" s="25"/>
      <c r="U54" s="25"/>
      <c r="V54" s="41"/>
      <c r="W54" s="28"/>
      <c r="X54" s="28"/>
      <c r="Y54" s="28"/>
      <c r="Z54" s="28"/>
    </row>
    <row r="55" spans="1:26" ht="16.5">
      <c r="A55" s="90"/>
      <c r="B55" s="90"/>
      <c r="D55" s="90"/>
      <c r="E55" s="90"/>
      <c r="K55" s="73"/>
      <c r="L55" s="73"/>
      <c r="M55" s="73"/>
      <c r="N55" s="73"/>
      <c r="O55" s="91"/>
      <c r="P55" s="25"/>
      <c r="Q55" s="25"/>
      <c r="R55" s="25"/>
      <c r="S55" s="25"/>
      <c r="T55" s="25"/>
      <c r="U55" s="25"/>
      <c r="V55" s="41"/>
      <c r="W55" s="28"/>
      <c r="X55" s="28"/>
      <c r="Y55" s="28"/>
      <c r="Z55" s="28"/>
    </row>
    <row r="56" spans="1:26" ht="16.5">
      <c r="A56" s="90"/>
      <c r="B56" s="90"/>
      <c r="D56" s="90"/>
      <c r="E56" s="90"/>
      <c r="K56" s="73"/>
      <c r="L56" s="73"/>
      <c r="M56" s="73"/>
      <c r="N56" s="73"/>
      <c r="O56" s="91"/>
      <c r="P56" s="25"/>
      <c r="Q56" s="25"/>
      <c r="R56" s="25"/>
      <c r="S56" s="25"/>
      <c r="T56" s="25"/>
      <c r="U56" s="25"/>
      <c r="V56" s="41"/>
      <c r="W56" s="28"/>
      <c r="X56" s="28"/>
      <c r="Y56" s="28"/>
      <c r="Z56" s="28"/>
    </row>
    <row r="57" spans="1:26" ht="16.5">
      <c r="A57" s="90"/>
      <c r="B57" s="90"/>
      <c r="D57" s="90"/>
      <c r="E57" s="90"/>
      <c r="K57" s="73"/>
      <c r="L57" s="73"/>
      <c r="M57" s="73"/>
      <c r="N57" s="73"/>
      <c r="O57" s="91"/>
      <c r="P57" s="25"/>
      <c r="Q57" s="25"/>
      <c r="R57" s="25"/>
      <c r="S57" s="25"/>
      <c r="T57" s="25"/>
      <c r="U57" s="25"/>
      <c r="V57" s="41"/>
      <c r="W57" s="28"/>
      <c r="X57" s="28"/>
      <c r="Y57" s="28"/>
      <c r="Z57" s="28"/>
    </row>
    <row r="58" spans="1:26" ht="16.5">
      <c r="A58" s="90"/>
      <c r="B58" s="90"/>
      <c r="D58" s="90"/>
      <c r="E58" s="90"/>
      <c r="K58" s="73"/>
      <c r="L58" s="73"/>
      <c r="M58" s="73"/>
      <c r="N58" s="73"/>
      <c r="O58" s="91"/>
      <c r="P58" s="25"/>
      <c r="Q58" s="25"/>
      <c r="R58" s="25"/>
      <c r="S58" s="25"/>
      <c r="T58" s="25"/>
      <c r="U58" s="25"/>
      <c r="V58" s="41"/>
      <c r="W58" s="28"/>
      <c r="X58" s="28"/>
      <c r="Y58" s="28"/>
      <c r="Z58" s="28"/>
    </row>
    <row r="59" spans="1:26" ht="16.5">
      <c r="A59" s="90"/>
      <c r="B59" s="90"/>
      <c r="D59" s="90"/>
      <c r="E59" s="90"/>
      <c r="K59" s="73"/>
      <c r="L59" s="73"/>
      <c r="M59" s="73"/>
      <c r="N59" s="73"/>
      <c r="O59" s="91"/>
      <c r="P59" s="25"/>
      <c r="Q59" s="25"/>
      <c r="R59" s="25"/>
      <c r="S59" s="25"/>
      <c r="T59" s="25"/>
      <c r="U59" s="25"/>
      <c r="V59" s="41"/>
      <c r="W59" s="28"/>
      <c r="X59" s="28"/>
      <c r="Y59" s="28"/>
      <c r="Z59" s="28"/>
    </row>
    <row r="60" spans="1:26" ht="16.5">
      <c r="A60" s="90"/>
      <c r="B60" s="90"/>
      <c r="D60" s="90"/>
      <c r="E60" s="90"/>
      <c r="K60" s="73"/>
      <c r="L60" s="73"/>
      <c r="M60" s="73"/>
      <c r="N60" s="73"/>
      <c r="O60" s="25"/>
      <c r="P60" s="25"/>
      <c r="Q60" s="25"/>
      <c r="R60" s="25"/>
      <c r="S60" s="25"/>
      <c r="T60" s="25"/>
      <c r="U60" s="25"/>
      <c r="V60" s="41"/>
      <c r="W60" s="28"/>
      <c r="X60" s="28"/>
      <c r="Y60" s="28"/>
      <c r="Z60" s="28"/>
    </row>
    <row r="61" spans="1:26" ht="16.5">
      <c r="A61" s="90"/>
      <c r="B61" s="90"/>
      <c r="D61" s="90"/>
      <c r="E61" s="90"/>
      <c r="K61" s="73"/>
      <c r="L61" s="73"/>
      <c r="M61" s="73"/>
      <c r="N61" s="73"/>
      <c r="O61" s="25"/>
      <c r="P61" s="25"/>
      <c r="Q61" s="25"/>
      <c r="R61" s="25"/>
      <c r="S61" s="25"/>
      <c r="T61" s="25"/>
      <c r="U61" s="25"/>
      <c r="V61" s="41"/>
      <c r="W61" s="28"/>
      <c r="X61" s="28"/>
      <c r="Y61" s="28"/>
      <c r="Z61" s="28"/>
    </row>
    <row r="62" spans="1:26" ht="16.5">
      <c r="A62" s="90"/>
      <c r="B62" s="90"/>
      <c r="D62" s="90"/>
      <c r="E62" s="90"/>
      <c r="K62" s="73"/>
      <c r="L62" s="73"/>
      <c r="M62" s="73"/>
      <c r="N62" s="73"/>
      <c r="O62" s="25"/>
      <c r="P62" s="25"/>
      <c r="Q62" s="25"/>
      <c r="R62" s="25"/>
      <c r="S62" s="25"/>
      <c r="T62" s="25"/>
      <c r="U62" s="25"/>
      <c r="V62" s="41"/>
      <c r="W62" s="28"/>
      <c r="X62" s="28"/>
      <c r="Y62" s="28"/>
      <c r="Z62" s="28"/>
    </row>
    <row r="63" spans="1:26" ht="16.5">
      <c r="A63" s="90"/>
      <c r="B63" s="90"/>
      <c r="D63" s="90"/>
      <c r="E63" s="90"/>
      <c r="K63" s="73"/>
      <c r="L63" s="73"/>
      <c r="M63" s="73"/>
      <c r="N63" s="73"/>
      <c r="O63" s="25"/>
      <c r="P63" s="25"/>
      <c r="Q63" s="25"/>
      <c r="R63" s="25"/>
      <c r="S63" s="25"/>
      <c r="T63" s="25"/>
      <c r="U63" s="25"/>
      <c r="V63" s="41"/>
      <c r="W63" s="28"/>
      <c r="X63" s="28"/>
      <c r="Y63" s="28"/>
      <c r="Z63" s="28"/>
    </row>
    <row r="64" spans="1:26" ht="16.5">
      <c r="A64" s="90"/>
      <c r="B64" s="90"/>
      <c r="D64" s="90"/>
      <c r="E64" s="90"/>
      <c r="K64" s="73"/>
      <c r="L64" s="73"/>
      <c r="M64" s="73"/>
      <c r="N64" s="73"/>
      <c r="O64" s="25"/>
      <c r="P64" s="25"/>
      <c r="Q64" s="25"/>
      <c r="R64" s="25"/>
      <c r="S64" s="25"/>
      <c r="T64" s="25"/>
      <c r="U64" s="25"/>
      <c r="V64" s="41"/>
      <c r="W64" s="28"/>
      <c r="X64" s="28"/>
      <c r="Y64" s="28"/>
      <c r="Z64" s="28"/>
    </row>
    <row r="65" spans="1:26" ht="16.5">
      <c r="A65" s="90"/>
      <c r="B65" s="90"/>
      <c r="D65" s="90"/>
      <c r="E65" s="90"/>
      <c r="K65" s="73"/>
      <c r="L65" s="73"/>
      <c r="M65" s="73"/>
      <c r="N65" s="73"/>
      <c r="O65" s="25"/>
      <c r="P65" s="25"/>
      <c r="Q65" s="25"/>
      <c r="R65" s="25"/>
      <c r="S65" s="25"/>
      <c r="T65" s="25"/>
      <c r="U65" s="25"/>
      <c r="V65" s="41"/>
      <c r="W65" s="28"/>
      <c r="X65" s="28"/>
      <c r="Y65" s="28"/>
      <c r="Z65" s="28"/>
    </row>
    <row r="66" spans="1:26" ht="16.5">
      <c r="A66" s="90"/>
      <c r="B66" s="90"/>
      <c r="D66" s="90"/>
      <c r="E66" s="90"/>
      <c r="K66" s="73"/>
      <c r="L66" s="73"/>
      <c r="M66" s="73"/>
      <c r="N66" s="73"/>
      <c r="O66" s="25"/>
      <c r="P66" s="25"/>
      <c r="Q66" s="25"/>
      <c r="R66" s="25"/>
      <c r="S66" s="25"/>
      <c r="T66" s="25"/>
      <c r="U66" s="25"/>
      <c r="V66" s="41"/>
      <c r="W66" s="28"/>
      <c r="X66" s="28"/>
      <c r="Y66" s="28"/>
      <c r="Z66" s="28"/>
    </row>
    <row r="67" spans="1:26" ht="16.5">
      <c r="A67" s="90"/>
      <c r="B67" s="90"/>
      <c r="D67" s="90"/>
      <c r="E67" s="90"/>
      <c r="K67" s="73"/>
      <c r="L67" s="73"/>
      <c r="M67" s="73"/>
      <c r="N67" s="73"/>
      <c r="O67" s="25"/>
      <c r="P67" s="25"/>
      <c r="Q67" s="25"/>
      <c r="R67" s="25"/>
      <c r="S67" s="25"/>
      <c r="T67" s="25"/>
      <c r="U67" s="25"/>
      <c r="V67" s="41"/>
      <c r="W67" s="28"/>
      <c r="X67" s="28"/>
      <c r="Y67" s="28"/>
      <c r="Z67" s="28"/>
    </row>
    <row r="68" spans="1:26" ht="16.5">
      <c r="A68" s="90"/>
      <c r="B68" s="90"/>
      <c r="D68" s="90"/>
      <c r="E68" s="90"/>
      <c r="K68" s="73"/>
      <c r="L68" s="73"/>
      <c r="M68" s="73"/>
      <c r="N68" s="73"/>
      <c r="O68" s="25"/>
      <c r="P68" s="25"/>
      <c r="Q68" s="25"/>
      <c r="R68" s="25"/>
      <c r="S68" s="25"/>
      <c r="T68" s="25"/>
      <c r="U68" s="25"/>
      <c r="V68" s="41"/>
      <c r="W68" s="28"/>
      <c r="X68" s="28"/>
      <c r="Y68" s="28"/>
      <c r="Z68" s="28"/>
    </row>
    <row r="69" spans="1:26" ht="16.5">
      <c r="A69" s="90"/>
      <c r="B69" s="90"/>
      <c r="D69" s="90"/>
      <c r="E69" s="90"/>
      <c r="K69" s="73"/>
      <c r="L69" s="73"/>
      <c r="M69" s="73"/>
      <c r="N69" s="73"/>
      <c r="O69" s="25"/>
      <c r="P69" s="25"/>
      <c r="Q69" s="25"/>
      <c r="R69" s="25"/>
      <c r="S69" s="25"/>
      <c r="T69" s="25"/>
      <c r="U69" s="25"/>
      <c r="V69" s="41"/>
      <c r="W69" s="28"/>
      <c r="X69" s="28"/>
      <c r="Y69" s="28"/>
      <c r="Z69" s="28"/>
    </row>
    <row r="70" spans="1:26" ht="16.5">
      <c r="A70" s="90"/>
      <c r="B70" s="90"/>
      <c r="D70" s="90"/>
      <c r="E70" s="90"/>
      <c r="K70" s="73"/>
      <c r="L70" s="73"/>
      <c r="M70" s="73"/>
      <c r="N70" s="73"/>
      <c r="O70" s="25"/>
      <c r="P70" s="25"/>
      <c r="Q70" s="25"/>
      <c r="R70" s="25"/>
      <c r="S70" s="25"/>
      <c r="T70" s="25"/>
      <c r="U70" s="25"/>
      <c r="V70" s="41"/>
      <c r="W70" s="28"/>
      <c r="X70" s="28"/>
      <c r="Y70" s="28"/>
      <c r="Z70" s="28"/>
    </row>
    <row r="71" spans="1:26" ht="16.5">
      <c r="A71" s="90"/>
      <c r="B71" s="90"/>
      <c r="D71" s="90"/>
      <c r="E71" s="90"/>
      <c r="K71" s="73"/>
      <c r="L71" s="73"/>
      <c r="M71" s="73"/>
      <c r="N71" s="73"/>
      <c r="O71" s="25"/>
      <c r="P71" s="25"/>
      <c r="Q71" s="25"/>
      <c r="R71" s="25"/>
      <c r="S71" s="25"/>
      <c r="T71" s="25"/>
      <c r="U71" s="25"/>
      <c r="V71" s="41"/>
      <c r="W71" s="28"/>
      <c r="X71" s="28"/>
      <c r="Y71" s="28"/>
      <c r="Z71" s="28"/>
    </row>
    <row r="72" spans="1:26" ht="16.5">
      <c r="A72" s="90"/>
      <c r="B72" s="90"/>
      <c r="D72" s="90"/>
      <c r="E72" s="90"/>
      <c r="K72" s="73"/>
      <c r="L72" s="73"/>
      <c r="M72" s="73"/>
      <c r="N72" s="73"/>
      <c r="O72" s="25"/>
      <c r="P72" s="25"/>
      <c r="Q72" s="25"/>
      <c r="R72" s="25"/>
      <c r="S72" s="25"/>
      <c r="T72" s="25"/>
      <c r="U72" s="25"/>
      <c r="V72" s="41"/>
      <c r="W72" s="28"/>
      <c r="X72" s="28"/>
      <c r="Y72" s="28"/>
      <c r="Z72" s="28"/>
    </row>
    <row r="73" spans="1:26" ht="16.5">
      <c r="A73" s="90"/>
      <c r="B73" s="90"/>
      <c r="D73" s="90"/>
      <c r="E73" s="90"/>
      <c r="K73" s="73"/>
      <c r="L73" s="73"/>
      <c r="M73" s="73"/>
      <c r="N73" s="73"/>
      <c r="O73" s="25"/>
      <c r="P73" s="25"/>
      <c r="Q73" s="25"/>
      <c r="R73" s="25"/>
      <c r="S73" s="25"/>
      <c r="T73" s="25"/>
      <c r="U73" s="25"/>
      <c r="V73" s="41"/>
      <c r="W73" s="28"/>
      <c r="X73" s="28"/>
      <c r="Y73" s="28"/>
      <c r="Z73" s="28"/>
    </row>
    <row r="74" spans="1:26" ht="16.5">
      <c r="A74" s="90"/>
      <c r="B74" s="90"/>
      <c r="D74" s="90"/>
      <c r="E74" s="90"/>
      <c r="K74" s="73"/>
      <c r="L74" s="73"/>
      <c r="M74" s="73"/>
      <c r="N74" s="73"/>
      <c r="O74" s="25"/>
      <c r="P74" s="25"/>
      <c r="Q74" s="25"/>
      <c r="R74" s="25"/>
      <c r="S74" s="25"/>
      <c r="T74" s="25"/>
      <c r="U74" s="25"/>
      <c r="V74" s="41"/>
      <c r="W74" s="28"/>
      <c r="X74" s="28"/>
      <c r="Y74" s="28"/>
      <c r="Z74" s="28"/>
    </row>
    <row r="75" spans="1:26" ht="16.5">
      <c r="A75" s="90"/>
      <c r="B75" s="90"/>
      <c r="D75" s="90"/>
      <c r="E75" s="90"/>
      <c r="K75" s="73"/>
      <c r="L75" s="73"/>
      <c r="M75" s="73"/>
      <c r="N75" s="73"/>
      <c r="O75" s="25"/>
      <c r="P75" s="25"/>
      <c r="Q75" s="25"/>
      <c r="R75" s="25"/>
      <c r="S75" s="25"/>
      <c r="T75" s="25"/>
      <c r="U75" s="25"/>
      <c r="V75" s="41"/>
      <c r="W75" s="28"/>
      <c r="X75" s="28"/>
      <c r="Y75" s="28"/>
      <c r="Z75" s="28"/>
    </row>
    <row r="76" spans="1:26" ht="16.5">
      <c r="A76" s="90"/>
      <c r="B76" s="90"/>
      <c r="D76" s="90"/>
      <c r="E76" s="90"/>
      <c r="K76" s="73"/>
      <c r="L76" s="73"/>
      <c r="M76" s="73"/>
      <c r="N76" s="73"/>
      <c r="O76" s="25"/>
      <c r="P76" s="25"/>
      <c r="Q76" s="25"/>
      <c r="R76" s="25"/>
      <c r="S76" s="25"/>
      <c r="T76" s="25"/>
      <c r="U76" s="25"/>
      <c r="V76" s="41"/>
      <c r="W76" s="28"/>
      <c r="X76" s="28"/>
      <c r="Y76" s="28"/>
      <c r="Z76" s="28"/>
    </row>
    <row r="77" spans="1:26" ht="16.5">
      <c r="A77" s="90"/>
      <c r="B77" s="90"/>
      <c r="D77" s="90"/>
      <c r="E77" s="90"/>
      <c r="K77" s="73"/>
      <c r="L77" s="73"/>
      <c r="M77" s="73"/>
      <c r="N77" s="73"/>
      <c r="O77" s="25"/>
      <c r="P77" s="25"/>
      <c r="Q77" s="25"/>
      <c r="R77" s="25"/>
      <c r="S77" s="25"/>
      <c r="T77" s="25"/>
      <c r="U77" s="25"/>
      <c r="V77" s="41"/>
      <c r="W77" s="28"/>
      <c r="X77" s="28"/>
      <c r="Y77" s="28"/>
      <c r="Z77" s="28"/>
    </row>
    <row r="78" spans="1:26">
      <c r="D78" s="2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41"/>
      <c r="W78" s="28"/>
      <c r="X78" s="28"/>
      <c r="Y78" s="28"/>
      <c r="Z78" s="28"/>
    </row>
    <row r="79" spans="1:26">
      <c r="D79" s="2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41"/>
      <c r="W79" s="28"/>
      <c r="X79" s="28"/>
      <c r="Y79" s="28"/>
      <c r="Z79" s="28"/>
    </row>
    <row r="80" spans="1:26">
      <c r="D80" s="2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41"/>
      <c r="W80" s="28"/>
      <c r="X80" s="28"/>
      <c r="Y80" s="28"/>
      <c r="Z80" s="28"/>
    </row>
    <row r="81" spans="4:26">
      <c r="D81" s="2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41"/>
      <c r="W81" s="28"/>
      <c r="X81" s="28"/>
      <c r="Y81" s="28"/>
      <c r="Z81" s="28"/>
    </row>
    <row r="82" spans="4:26">
      <c r="D82" s="2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41"/>
      <c r="W82" s="28"/>
      <c r="X82" s="28"/>
      <c r="Y82" s="28"/>
      <c r="Z82" s="28"/>
    </row>
    <row r="83" spans="4:26">
      <c r="D83" s="2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41"/>
      <c r="W83" s="28"/>
      <c r="X83" s="28"/>
      <c r="Y83" s="28"/>
      <c r="Z83" s="28"/>
    </row>
    <row r="84" spans="4:26">
      <c r="D84" s="2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41"/>
      <c r="W84" s="28"/>
      <c r="X84" s="28"/>
      <c r="Y84" s="28"/>
      <c r="Z84" s="28"/>
    </row>
    <row r="85" spans="4:26">
      <c r="D85" s="2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41"/>
      <c r="W85" s="28"/>
      <c r="X85" s="28"/>
      <c r="Y85" s="28"/>
      <c r="Z85" s="28"/>
    </row>
    <row r="86" spans="4:26">
      <c r="D86" s="2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41"/>
      <c r="W86" s="28"/>
      <c r="X86" s="28"/>
      <c r="Y86" s="28"/>
      <c r="Z86" s="28"/>
    </row>
    <row r="87" spans="4:26"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41"/>
      <c r="W87" s="28"/>
      <c r="X87" s="28"/>
      <c r="Y87" s="28"/>
      <c r="Z87" s="28"/>
    </row>
    <row r="88" spans="4:26"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41"/>
      <c r="W88" s="28"/>
      <c r="X88" s="28"/>
      <c r="Y88" s="28"/>
      <c r="Z88" s="28"/>
    </row>
    <row r="89" spans="4:26"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41"/>
      <c r="W89" s="28"/>
      <c r="X89" s="28"/>
      <c r="Y89" s="28"/>
      <c r="Z89" s="28"/>
    </row>
    <row r="90" spans="4:26"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41"/>
      <c r="W90" s="28"/>
      <c r="X90" s="28"/>
      <c r="Y90" s="28"/>
      <c r="Z90" s="28"/>
    </row>
    <row r="91" spans="4:26"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41"/>
      <c r="W91" s="28"/>
      <c r="X91" s="28"/>
      <c r="Y91" s="28"/>
      <c r="Z91" s="28"/>
    </row>
    <row r="92" spans="4:26"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41"/>
      <c r="W92" s="28"/>
      <c r="X92" s="28"/>
      <c r="Y92" s="28"/>
      <c r="Z92" s="28"/>
    </row>
    <row r="93" spans="4:26"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41"/>
      <c r="W93" s="28"/>
      <c r="X93" s="28"/>
      <c r="Y93" s="28"/>
      <c r="Z93" s="28"/>
    </row>
    <row r="94" spans="4:26"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41"/>
      <c r="W94" s="28"/>
      <c r="X94" s="28"/>
      <c r="Y94" s="28"/>
      <c r="Z94" s="28"/>
    </row>
    <row r="95" spans="4:26"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41"/>
      <c r="W95" s="28"/>
      <c r="X95" s="28"/>
      <c r="Y95" s="28"/>
      <c r="Z95" s="28"/>
    </row>
    <row r="96" spans="4:26"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41"/>
      <c r="W96" s="28"/>
      <c r="X96" s="28"/>
      <c r="Y96" s="28"/>
      <c r="Z96" s="28"/>
    </row>
    <row r="97" spans="11:26"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41"/>
      <c r="W97" s="28"/>
      <c r="X97" s="28"/>
      <c r="Y97" s="28"/>
      <c r="Z97" s="28"/>
    </row>
    <row r="98" spans="11:26"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41"/>
      <c r="W98" s="28"/>
      <c r="X98" s="28"/>
      <c r="Y98" s="28"/>
      <c r="Z98" s="28"/>
    </row>
    <row r="99" spans="11:26"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41"/>
      <c r="W99" s="28"/>
      <c r="X99" s="28"/>
      <c r="Y99" s="28"/>
      <c r="Z99" s="28"/>
    </row>
    <row r="100" spans="11:26"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41"/>
      <c r="W100" s="28"/>
      <c r="X100" s="28"/>
      <c r="Y100" s="28"/>
      <c r="Z100" s="28"/>
    </row>
    <row r="101" spans="11:26"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41"/>
      <c r="W101" s="28"/>
      <c r="X101" s="28"/>
      <c r="Y101" s="28"/>
      <c r="Z101" s="28"/>
    </row>
    <row r="102" spans="11:26"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41"/>
      <c r="W102" s="28"/>
      <c r="X102" s="28"/>
      <c r="Y102" s="28"/>
      <c r="Z102" s="28"/>
    </row>
    <row r="103" spans="11:26"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41"/>
      <c r="W103" s="28"/>
      <c r="X103" s="28"/>
      <c r="Y103" s="28"/>
      <c r="Z103" s="28"/>
    </row>
    <row r="104" spans="11:26"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41"/>
      <c r="W104" s="28"/>
      <c r="X104" s="28"/>
      <c r="Y104" s="28"/>
      <c r="Z104" s="28"/>
    </row>
    <row r="105" spans="11:26"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41"/>
      <c r="W105" s="28"/>
      <c r="X105" s="28"/>
      <c r="Y105" s="28"/>
      <c r="Z105" s="28"/>
    </row>
    <row r="106" spans="11:26"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41"/>
      <c r="W106" s="28"/>
      <c r="X106" s="28"/>
      <c r="Y106" s="28"/>
      <c r="Z106" s="28"/>
    </row>
    <row r="107" spans="11:26"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41"/>
      <c r="W107" s="28"/>
      <c r="X107" s="28"/>
      <c r="Y107" s="28"/>
      <c r="Z107" s="28"/>
    </row>
    <row r="108" spans="11:26"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41"/>
      <c r="W108" s="28"/>
      <c r="X108" s="28"/>
      <c r="Y108" s="28"/>
      <c r="Z108" s="28"/>
    </row>
    <row r="109" spans="11:26"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41"/>
      <c r="W109" s="28"/>
      <c r="X109" s="28"/>
      <c r="Y109" s="28"/>
      <c r="Z109" s="28"/>
    </row>
    <row r="110" spans="11:26"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41"/>
      <c r="W110" s="28"/>
      <c r="X110" s="28"/>
      <c r="Y110" s="28"/>
      <c r="Z110" s="28"/>
    </row>
    <row r="111" spans="11:26"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41"/>
      <c r="W111" s="28"/>
      <c r="X111" s="28"/>
      <c r="Y111" s="28"/>
      <c r="Z111" s="28"/>
    </row>
    <row r="112" spans="11:26"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41"/>
      <c r="W112" s="28"/>
      <c r="X112" s="28"/>
      <c r="Y112" s="28"/>
      <c r="Z112" s="28"/>
    </row>
    <row r="113" spans="11:26"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41"/>
      <c r="W113" s="28"/>
      <c r="X113" s="28"/>
      <c r="Y113" s="28"/>
      <c r="Z113" s="28"/>
    </row>
    <row r="114" spans="11:26"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41"/>
      <c r="W114" s="28"/>
      <c r="X114" s="28"/>
      <c r="Y114" s="28"/>
      <c r="Z114" s="28"/>
    </row>
    <row r="115" spans="11:26"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41"/>
      <c r="W115" s="28"/>
      <c r="X115" s="28"/>
      <c r="Y115" s="28"/>
      <c r="Z115" s="28"/>
    </row>
    <row r="116" spans="11:26"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41"/>
      <c r="W116" s="28"/>
      <c r="X116" s="28"/>
      <c r="Y116" s="28"/>
      <c r="Z116" s="28"/>
    </row>
    <row r="117" spans="11:26"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41"/>
      <c r="W117" s="28"/>
      <c r="X117" s="28"/>
      <c r="Y117" s="28"/>
      <c r="Z117" s="28"/>
    </row>
    <row r="118" spans="11:26"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41"/>
      <c r="W118" s="28"/>
      <c r="X118" s="28"/>
      <c r="Y118" s="28"/>
      <c r="Z118" s="28"/>
    </row>
    <row r="119" spans="11:26"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41"/>
      <c r="W119" s="28"/>
      <c r="X119" s="28"/>
      <c r="Y119" s="28"/>
      <c r="Z119" s="28"/>
    </row>
    <row r="120" spans="11:26"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41"/>
      <c r="W120" s="28"/>
      <c r="X120" s="28"/>
      <c r="Y120" s="28"/>
      <c r="Z120" s="28"/>
    </row>
    <row r="121" spans="11:26"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41"/>
      <c r="W121" s="28"/>
      <c r="X121" s="28"/>
      <c r="Y121" s="28"/>
      <c r="Z121" s="28"/>
    </row>
    <row r="122" spans="11:26"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41"/>
      <c r="W122" s="28"/>
      <c r="X122" s="28"/>
      <c r="Y122" s="28"/>
      <c r="Z122" s="28"/>
    </row>
    <row r="123" spans="11:26"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41"/>
      <c r="W123" s="28"/>
      <c r="X123" s="28"/>
      <c r="Y123" s="28"/>
      <c r="Z123" s="28"/>
    </row>
    <row r="124" spans="11:26"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41"/>
      <c r="W124" s="28"/>
      <c r="X124" s="28"/>
      <c r="Y124" s="28"/>
      <c r="Z124" s="28"/>
    </row>
    <row r="125" spans="11:26"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41"/>
      <c r="W125" s="28"/>
      <c r="X125" s="28"/>
      <c r="Y125" s="28"/>
      <c r="Z125" s="28"/>
    </row>
    <row r="126" spans="11:26"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41"/>
      <c r="W126" s="28"/>
      <c r="X126" s="28"/>
      <c r="Y126" s="28"/>
      <c r="Z126" s="28"/>
    </row>
    <row r="127" spans="11:26"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41"/>
      <c r="W127" s="28"/>
      <c r="X127" s="28"/>
      <c r="Y127" s="28"/>
      <c r="Z127" s="28"/>
    </row>
    <row r="128" spans="11:26"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41"/>
      <c r="W128" s="28"/>
      <c r="X128" s="28"/>
      <c r="Y128" s="28"/>
      <c r="Z128" s="28"/>
    </row>
    <row r="129" spans="11:26"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41"/>
      <c r="W129" s="28"/>
      <c r="X129" s="28"/>
      <c r="Y129" s="28"/>
      <c r="Z129" s="28"/>
    </row>
    <row r="130" spans="11:26"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41"/>
      <c r="W130" s="28"/>
      <c r="X130" s="28"/>
      <c r="Y130" s="28"/>
      <c r="Z130" s="28"/>
    </row>
    <row r="131" spans="11:26"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41"/>
      <c r="W131" s="28"/>
      <c r="X131" s="28"/>
      <c r="Y131" s="28"/>
      <c r="Z131" s="28"/>
    </row>
    <row r="132" spans="11:26"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41"/>
      <c r="W132" s="28"/>
      <c r="X132" s="28"/>
      <c r="Y132" s="28"/>
      <c r="Z132" s="28"/>
    </row>
    <row r="133" spans="11:26"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41"/>
      <c r="W133" s="28"/>
      <c r="X133" s="28"/>
      <c r="Y133" s="28"/>
      <c r="Z133" s="28"/>
    </row>
    <row r="134" spans="11:26"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41"/>
      <c r="W134" s="28"/>
      <c r="X134" s="28"/>
      <c r="Y134" s="28"/>
      <c r="Z134" s="28"/>
    </row>
    <row r="135" spans="11:26"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41"/>
      <c r="W135" s="28"/>
      <c r="X135" s="28"/>
      <c r="Y135" s="28"/>
      <c r="Z135" s="28"/>
    </row>
    <row r="136" spans="11:26"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41"/>
      <c r="W136" s="28"/>
      <c r="X136" s="28"/>
      <c r="Y136" s="28"/>
      <c r="Z136" s="28"/>
    </row>
    <row r="137" spans="11:26"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41"/>
      <c r="W137" s="28"/>
      <c r="X137" s="28"/>
      <c r="Y137" s="28"/>
      <c r="Z137" s="28"/>
    </row>
    <row r="138" spans="11:26"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41"/>
      <c r="W138" s="28"/>
      <c r="X138" s="28"/>
      <c r="Y138" s="28"/>
      <c r="Z138" s="28"/>
    </row>
    <row r="139" spans="11:26"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41"/>
      <c r="W139" s="28"/>
      <c r="X139" s="28"/>
      <c r="Y139" s="28"/>
      <c r="Z139" s="28"/>
    </row>
    <row r="140" spans="11:26"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41"/>
      <c r="W140" s="28"/>
      <c r="X140" s="28"/>
      <c r="Y140" s="28"/>
      <c r="Z140" s="28"/>
    </row>
    <row r="141" spans="11:26"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41"/>
      <c r="W141" s="28"/>
      <c r="X141" s="28"/>
      <c r="Y141" s="28"/>
      <c r="Z141" s="28"/>
    </row>
    <row r="142" spans="11:26"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41"/>
      <c r="W142" s="28"/>
      <c r="X142" s="28"/>
      <c r="Y142" s="28"/>
      <c r="Z142" s="28"/>
    </row>
    <row r="143" spans="11:26"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41"/>
      <c r="W143" s="28"/>
      <c r="X143" s="28"/>
      <c r="Y143" s="28"/>
      <c r="Z143" s="28"/>
    </row>
    <row r="144" spans="11:26"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41"/>
      <c r="W144" s="28"/>
      <c r="X144" s="28"/>
      <c r="Y144" s="28"/>
      <c r="Z144" s="28"/>
    </row>
    <row r="145" spans="11:26"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41"/>
      <c r="W145" s="28"/>
      <c r="X145" s="28"/>
      <c r="Y145" s="28"/>
      <c r="Z145" s="28"/>
    </row>
    <row r="146" spans="11:26"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41"/>
      <c r="W146" s="28"/>
      <c r="X146" s="28"/>
      <c r="Y146" s="28"/>
      <c r="Z146" s="28"/>
    </row>
    <row r="147" spans="11:26"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41"/>
      <c r="W147" s="28"/>
      <c r="X147" s="28"/>
      <c r="Y147" s="28"/>
      <c r="Z147" s="28"/>
    </row>
    <row r="148" spans="11:26"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41"/>
      <c r="W148" s="28"/>
      <c r="X148" s="28"/>
      <c r="Y148" s="28"/>
      <c r="Z148" s="28"/>
    </row>
    <row r="149" spans="11:26"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41"/>
      <c r="W149" s="28"/>
      <c r="X149" s="28"/>
      <c r="Y149" s="28"/>
      <c r="Z149" s="28"/>
    </row>
    <row r="150" spans="11:26"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41"/>
      <c r="W150" s="28"/>
      <c r="X150" s="28"/>
      <c r="Y150" s="28"/>
      <c r="Z150" s="28"/>
    </row>
    <row r="151" spans="11:26"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41"/>
      <c r="W151" s="28"/>
      <c r="X151" s="28"/>
      <c r="Y151" s="28"/>
      <c r="Z151" s="28"/>
    </row>
    <row r="152" spans="11:26"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41"/>
      <c r="W152" s="28"/>
      <c r="X152" s="28"/>
      <c r="Y152" s="28"/>
      <c r="Z152" s="28"/>
    </row>
    <row r="153" spans="11:26"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41"/>
      <c r="W153" s="28"/>
      <c r="X153" s="28"/>
      <c r="Y153" s="28"/>
      <c r="Z153" s="28"/>
    </row>
    <row r="154" spans="11:26"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41"/>
      <c r="W154" s="28"/>
      <c r="X154" s="28"/>
      <c r="Y154" s="28"/>
      <c r="Z154" s="28"/>
    </row>
    <row r="155" spans="11:26"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41"/>
      <c r="W155" s="28"/>
      <c r="X155" s="28"/>
      <c r="Y155" s="28"/>
      <c r="Z155" s="28"/>
    </row>
    <row r="156" spans="11:26"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41"/>
      <c r="W156" s="28"/>
      <c r="X156" s="28"/>
      <c r="Y156" s="28"/>
      <c r="Z156" s="28"/>
    </row>
    <row r="157" spans="11:26"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41"/>
      <c r="W157" s="28"/>
      <c r="X157" s="28"/>
      <c r="Y157" s="28"/>
      <c r="Z157" s="28"/>
    </row>
    <row r="158" spans="11:26"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41"/>
      <c r="W158" s="28"/>
      <c r="X158" s="28"/>
      <c r="Y158" s="28"/>
      <c r="Z158" s="28"/>
    </row>
    <row r="159" spans="11:26"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41"/>
      <c r="W159" s="28"/>
      <c r="X159" s="28"/>
      <c r="Y159" s="28"/>
      <c r="Z159" s="28"/>
    </row>
    <row r="160" spans="11:26"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41"/>
      <c r="W160" s="28"/>
      <c r="X160" s="28"/>
      <c r="Y160" s="28"/>
      <c r="Z160" s="28"/>
    </row>
    <row r="161" spans="11:26"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41"/>
      <c r="W161" s="28"/>
      <c r="X161" s="28"/>
      <c r="Y161" s="28"/>
      <c r="Z161" s="28"/>
    </row>
    <row r="162" spans="11:26"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41"/>
      <c r="W162" s="28"/>
      <c r="X162" s="28"/>
      <c r="Y162" s="28"/>
      <c r="Z162" s="28"/>
    </row>
    <row r="163" spans="11:26"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41"/>
      <c r="W163" s="28"/>
      <c r="X163" s="28"/>
      <c r="Y163" s="28"/>
      <c r="Z163" s="28"/>
    </row>
    <row r="164" spans="11:26"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41"/>
      <c r="W164" s="28"/>
      <c r="X164" s="28"/>
      <c r="Y164" s="28"/>
      <c r="Z164" s="28"/>
    </row>
    <row r="165" spans="11:26"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41"/>
      <c r="W165" s="28"/>
      <c r="X165" s="28"/>
      <c r="Y165" s="28"/>
      <c r="Z165" s="28"/>
    </row>
    <row r="166" spans="11:26"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41"/>
      <c r="W166" s="28"/>
      <c r="X166" s="28"/>
      <c r="Y166" s="28"/>
      <c r="Z166" s="28"/>
    </row>
    <row r="167" spans="11:26"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41"/>
      <c r="W167" s="28"/>
      <c r="X167" s="28"/>
      <c r="Y167" s="28"/>
      <c r="Z167" s="28"/>
    </row>
    <row r="168" spans="11:26"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41"/>
      <c r="W168" s="28"/>
      <c r="X168" s="28"/>
      <c r="Y168" s="28"/>
      <c r="Z168" s="28"/>
    </row>
    <row r="169" spans="11:26"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41"/>
      <c r="W169" s="28"/>
      <c r="X169" s="28"/>
      <c r="Y169" s="28"/>
      <c r="Z169" s="28"/>
    </row>
    <row r="170" spans="11:26"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41"/>
      <c r="W170" s="28"/>
      <c r="X170" s="28"/>
      <c r="Y170" s="28"/>
      <c r="Z170" s="28"/>
    </row>
    <row r="171" spans="11:26"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41"/>
      <c r="W171" s="28"/>
      <c r="X171" s="28"/>
      <c r="Y171" s="28"/>
      <c r="Z171" s="28"/>
    </row>
    <row r="172" spans="11:26"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41"/>
      <c r="W172" s="28"/>
      <c r="X172" s="28"/>
      <c r="Y172" s="28"/>
      <c r="Z172" s="28"/>
    </row>
    <row r="173" spans="11:26"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41"/>
      <c r="W173" s="28"/>
      <c r="X173" s="28"/>
      <c r="Y173" s="28"/>
      <c r="Z173" s="28"/>
    </row>
    <row r="174" spans="11:26"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41"/>
      <c r="W174" s="28"/>
      <c r="X174" s="28"/>
      <c r="Y174" s="28"/>
      <c r="Z174" s="28"/>
    </row>
    <row r="175" spans="11:26"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41"/>
      <c r="W175" s="28"/>
      <c r="X175" s="28"/>
      <c r="Y175" s="28"/>
      <c r="Z175" s="28"/>
    </row>
    <row r="176" spans="11:26"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41"/>
      <c r="W176" s="28"/>
      <c r="X176" s="28"/>
      <c r="Y176" s="28"/>
      <c r="Z176" s="28"/>
    </row>
    <row r="177" spans="11:26"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41"/>
      <c r="W177" s="28"/>
      <c r="X177" s="28"/>
      <c r="Y177" s="28"/>
      <c r="Z177" s="28"/>
    </row>
    <row r="178" spans="11:26"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41"/>
      <c r="W178" s="28"/>
      <c r="X178" s="28"/>
      <c r="Y178" s="28"/>
      <c r="Z178" s="28"/>
    </row>
    <row r="179" spans="11:26"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41"/>
      <c r="W179" s="28"/>
      <c r="X179" s="28"/>
      <c r="Y179" s="28"/>
      <c r="Z179" s="28"/>
    </row>
    <row r="180" spans="11:26"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41"/>
      <c r="W180" s="28"/>
      <c r="X180" s="28"/>
      <c r="Y180" s="28"/>
      <c r="Z180" s="28"/>
    </row>
    <row r="181" spans="11:26"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41"/>
      <c r="W181" s="28"/>
      <c r="X181" s="28"/>
      <c r="Y181" s="28"/>
      <c r="Z181" s="28"/>
    </row>
    <row r="182" spans="11:26"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41"/>
      <c r="W182" s="28"/>
      <c r="X182" s="28"/>
      <c r="Y182" s="28"/>
      <c r="Z182" s="28"/>
    </row>
    <row r="183" spans="11:26"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41"/>
      <c r="W183" s="28"/>
      <c r="X183" s="28"/>
      <c r="Y183" s="28"/>
      <c r="Z183" s="28"/>
    </row>
    <row r="184" spans="11:26"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41"/>
      <c r="W184" s="28"/>
      <c r="X184" s="28"/>
      <c r="Y184" s="28"/>
      <c r="Z184" s="28"/>
    </row>
    <row r="185" spans="11:26"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41"/>
      <c r="W185" s="28"/>
      <c r="X185" s="28"/>
      <c r="Y185" s="28"/>
      <c r="Z185" s="28"/>
    </row>
    <row r="186" spans="11:26"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41"/>
      <c r="W186" s="28"/>
      <c r="X186" s="28"/>
      <c r="Y186" s="28"/>
      <c r="Z186" s="28"/>
    </row>
    <row r="187" spans="11:26"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41"/>
      <c r="W187" s="28"/>
      <c r="X187" s="28"/>
      <c r="Y187" s="28"/>
      <c r="Z187" s="28"/>
    </row>
    <row r="188" spans="11:26"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41"/>
      <c r="W188" s="28"/>
      <c r="X188" s="28"/>
      <c r="Y188" s="28"/>
      <c r="Z188" s="28"/>
    </row>
    <row r="189" spans="11:26"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41"/>
      <c r="W189" s="28"/>
      <c r="X189" s="28"/>
      <c r="Y189" s="28"/>
      <c r="Z189" s="28"/>
    </row>
    <row r="190" spans="11:26"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41"/>
      <c r="W190" s="28"/>
      <c r="X190" s="28"/>
      <c r="Y190" s="28"/>
      <c r="Z190" s="28"/>
    </row>
    <row r="191" spans="11:26"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41"/>
      <c r="W191" s="28"/>
      <c r="X191" s="28"/>
      <c r="Y191" s="28"/>
      <c r="Z191" s="28"/>
    </row>
    <row r="192" spans="11:26"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41"/>
      <c r="W192" s="28"/>
      <c r="X192" s="28"/>
      <c r="Y192" s="28"/>
      <c r="Z192" s="28"/>
    </row>
    <row r="193" spans="11:26"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41"/>
      <c r="W193" s="28"/>
      <c r="X193" s="28"/>
      <c r="Y193" s="28"/>
      <c r="Z193" s="28"/>
    </row>
    <row r="194" spans="11:26"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41"/>
      <c r="W194" s="28"/>
      <c r="X194" s="28"/>
      <c r="Y194" s="28"/>
      <c r="Z194" s="28"/>
    </row>
    <row r="195" spans="11:26"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41"/>
      <c r="W195" s="28"/>
      <c r="X195" s="28"/>
      <c r="Y195" s="28"/>
      <c r="Z195" s="28"/>
    </row>
    <row r="196" spans="11:26"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41"/>
      <c r="W196" s="28"/>
      <c r="X196" s="28"/>
      <c r="Y196" s="28"/>
      <c r="Z196" s="28"/>
    </row>
    <row r="197" spans="11:26"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41"/>
      <c r="W197" s="28"/>
      <c r="X197" s="28"/>
      <c r="Y197" s="28"/>
      <c r="Z197" s="28"/>
    </row>
    <row r="198" spans="11:26"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41"/>
      <c r="W198" s="28"/>
      <c r="X198" s="28"/>
      <c r="Y198" s="28"/>
      <c r="Z198" s="28"/>
    </row>
    <row r="199" spans="11:26"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41"/>
      <c r="W199" s="28"/>
      <c r="X199" s="28"/>
      <c r="Y199" s="28"/>
      <c r="Z199" s="28"/>
    </row>
    <row r="200" spans="11:26"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41"/>
      <c r="W200" s="28"/>
      <c r="X200" s="28"/>
      <c r="Y200" s="28"/>
      <c r="Z200" s="28"/>
    </row>
    <row r="201" spans="11:26"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41"/>
      <c r="W201" s="28"/>
      <c r="X201" s="28"/>
      <c r="Y201" s="28"/>
      <c r="Z201" s="28"/>
    </row>
    <row r="202" spans="11:26"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41"/>
      <c r="W202" s="28"/>
      <c r="X202" s="28"/>
      <c r="Y202" s="28"/>
      <c r="Z202" s="28"/>
    </row>
    <row r="203" spans="11:26"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41"/>
      <c r="W203" s="28"/>
      <c r="X203" s="28"/>
      <c r="Y203" s="28"/>
      <c r="Z203" s="28"/>
    </row>
    <row r="204" spans="11:26"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41"/>
      <c r="W204" s="28"/>
      <c r="X204" s="28"/>
      <c r="Y204" s="28"/>
      <c r="Z204" s="28"/>
    </row>
    <row r="205" spans="11:26"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41"/>
      <c r="W205" s="28"/>
      <c r="X205" s="28"/>
      <c r="Y205" s="28"/>
      <c r="Z205" s="28"/>
    </row>
    <row r="206" spans="11:26"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41"/>
      <c r="W206" s="28"/>
      <c r="X206" s="28"/>
      <c r="Y206" s="28"/>
      <c r="Z206" s="28"/>
    </row>
    <row r="207" spans="11:26"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41"/>
      <c r="W207" s="28"/>
      <c r="X207" s="28"/>
      <c r="Y207" s="28"/>
      <c r="Z207" s="28"/>
    </row>
    <row r="208" spans="11:26"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41"/>
      <c r="W208" s="28"/>
      <c r="X208" s="28"/>
      <c r="Y208" s="28"/>
      <c r="Z208" s="28"/>
    </row>
    <row r="209" spans="11:26"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41"/>
      <c r="W209" s="28"/>
      <c r="X209" s="28"/>
      <c r="Y209" s="28"/>
      <c r="Z209" s="28"/>
    </row>
    <row r="210" spans="11:26"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41"/>
      <c r="W210" s="28"/>
      <c r="X210" s="28"/>
      <c r="Y210" s="28"/>
      <c r="Z210" s="28"/>
    </row>
    <row r="211" spans="11:26"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41"/>
      <c r="W211" s="28"/>
      <c r="X211" s="28"/>
      <c r="Y211" s="28"/>
      <c r="Z211" s="28"/>
    </row>
    <row r="212" spans="11:26"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41"/>
      <c r="W212" s="28"/>
      <c r="X212" s="28"/>
      <c r="Y212" s="28"/>
      <c r="Z212" s="28"/>
    </row>
    <row r="213" spans="11:26"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41"/>
      <c r="W213" s="28"/>
      <c r="X213" s="28"/>
      <c r="Y213" s="28"/>
      <c r="Z213" s="28"/>
    </row>
    <row r="214" spans="11:26"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41"/>
      <c r="W214" s="28"/>
      <c r="X214" s="28"/>
      <c r="Y214" s="28"/>
      <c r="Z214" s="28"/>
    </row>
    <row r="215" spans="11:26"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41"/>
      <c r="W215" s="28"/>
      <c r="X215" s="28"/>
      <c r="Y215" s="28"/>
      <c r="Z215" s="28"/>
    </row>
    <row r="216" spans="11:26"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41"/>
      <c r="W216" s="28"/>
      <c r="X216" s="28"/>
      <c r="Y216" s="28"/>
      <c r="Z216" s="28"/>
    </row>
    <row r="217" spans="11:26"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41"/>
      <c r="W217" s="28"/>
      <c r="X217" s="28"/>
      <c r="Y217" s="28"/>
      <c r="Z217" s="28"/>
    </row>
    <row r="218" spans="11:26"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41"/>
      <c r="W218" s="28"/>
      <c r="X218" s="28"/>
      <c r="Y218" s="28"/>
      <c r="Z218" s="28"/>
    </row>
    <row r="219" spans="11:26"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41"/>
      <c r="W219" s="28"/>
      <c r="X219" s="28"/>
      <c r="Y219" s="28"/>
      <c r="Z219" s="28"/>
    </row>
    <row r="220" spans="11:26"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41"/>
      <c r="W220" s="28"/>
      <c r="X220" s="28"/>
      <c r="Y220" s="28"/>
      <c r="Z220" s="28"/>
    </row>
    <row r="221" spans="11:26"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41"/>
      <c r="W221" s="28"/>
      <c r="X221" s="28"/>
      <c r="Y221" s="28"/>
      <c r="Z221" s="28"/>
    </row>
    <row r="222" spans="11:26"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41"/>
      <c r="W222" s="28"/>
      <c r="X222" s="28"/>
      <c r="Y222" s="28"/>
      <c r="Z222" s="28"/>
    </row>
    <row r="223" spans="11:26"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41"/>
      <c r="W223" s="28"/>
      <c r="X223" s="28"/>
      <c r="Y223" s="28"/>
      <c r="Z223" s="28"/>
    </row>
    <row r="224" spans="11:26"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41"/>
      <c r="W224" s="28"/>
      <c r="X224" s="28"/>
      <c r="Y224" s="28"/>
      <c r="Z224" s="28"/>
    </row>
    <row r="225" spans="11:26"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41"/>
      <c r="W225" s="28"/>
      <c r="X225" s="28"/>
      <c r="Y225" s="28"/>
      <c r="Z225" s="28"/>
    </row>
    <row r="226" spans="11:26"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41"/>
      <c r="W226" s="28"/>
      <c r="X226" s="28"/>
      <c r="Y226" s="28"/>
      <c r="Z226" s="28"/>
    </row>
    <row r="227" spans="11:26"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41"/>
      <c r="W227" s="28"/>
      <c r="X227" s="28"/>
      <c r="Y227" s="28"/>
      <c r="Z227" s="28"/>
    </row>
    <row r="228" spans="11:26"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41"/>
      <c r="W228" s="28"/>
      <c r="X228" s="28"/>
      <c r="Y228" s="28"/>
      <c r="Z228" s="28"/>
    </row>
    <row r="229" spans="11:26"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41"/>
      <c r="W229" s="28"/>
      <c r="X229" s="28"/>
      <c r="Y229" s="28"/>
      <c r="Z229" s="28"/>
    </row>
    <row r="230" spans="11:26"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41"/>
      <c r="W230" s="28"/>
      <c r="X230" s="28"/>
      <c r="Y230" s="28"/>
      <c r="Z230" s="28"/>
    </row>
    <row r="231" spans="11:26"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41"/>
      <c r="W231" s="28"/>
      <c r="X231" s="28"/>
      <c r="Y231" s="28"/>
      <c r="Z231" s="28"/>
    </row>
    <row r="232" spans="11:26"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41"/>
      <c r="W232" s="28"/>
      <c r="X232" s="28"/>
      <c r="Y232" s="28"/>
      <c r="Z232" s="28"/>
    </row>
    <row r="233" spans="11:26"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41"/>
      <c r="W233" s="28"/>
      <c r="X233" s="28"/>
      <c r="Y233" s="28"/>
      <c r="Z233" s="28"/>
    </row>
    <row r="234" spans="11:26"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41"/>
      <c r="W234" s="28"/>
      <c r="X234" s="28"/>
      <c r="Y234" s="28"/>
      <c r="Z234" s="28"/>
    </row>
    <row r="235" spans="11:26"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41"/>
      <c r="W235" s="28"/>
      <c r="X235" s="28"/>
      <c r="Y235" s="28"/>
      <c r="Z235" s="28"/>
    </row>
    <row r="236" spans="11:26"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41"/>
      <c r="W236" s="28"/>
      <c r="X236" s="28"/>
      <c r="Y236" s="28"/>
      <c r="Z236" s="28"/>
    </row>
    <row r="237" spans="11:26"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1:26"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1:26"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1:26"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1:21"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1:21"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1:21"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1:21"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1:21"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1:21"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1:21"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1:21"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1:21"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1:21">
      <c r="U250" s="23"/>
    </row>
    <row r="251" spans="11:21">
      <c r="U251" s="23"/>
    </row>
    <row r="252" spans="11:21">
      <c r="U252" s="23"/>
    </row>
  </sheetData>
  <mergeCells count="12">
    <mergeCell ref="U11:U12"/>
    <mergeCell ref="B13:H13"/>
    <mergeCell ref="B3:U3"/>
    <mergeCell ref="B4:U4"/>
    <mergeCell ref="B5:U5"/>
    <mergeCell ref="H9:J9"/>
    <mergeCell ref="B11:H12"/>
    <mergeCell ref="I11:I12"/>
    <mergeCell ref="J11:J12"/>
    <mergeCell ref="K11:O11"/>
    <mergeCell ref="P11:R11"/>
    <mergeCell ref="S11:T11"/>
  </mergeCells>
  <printOptions horizontalCentered="1"/>
  <pageMargins left="0.5" right="0.5" top="0.25" bottom="0.25" header="0.17" footer="0.26"/>
  <pageSetup paperSize="9" scale="68" orientation="landscape" r:id="rId1"/>
  <headerFooter alignWithMargins="0">
    <oddFooter>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</vt:lpstr>
      <vt:lpstr>CO!Print_Area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HP</cp:lastModifiedBy>
  <cp:lastPrinted>2016-12-19T02:39:58Z</cp:lastPrinted>
  <dcterms:created xsi:type="dcterms:W3CDTF">2015-11-10T17:52:10Z</dcterms:created>
  <dcterms:modified xsi:type="dcterms:W3CDTF">2016-12-20T01:24:15Z</dcterms:modified>
</cp:coreProperties>
</file>